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usiak.Mghdesian\Desktop\23.06.2026\3 თვის შესრულება\"/>
    </mc:Choice>
  </mc:AlternateContent>
  <bookViews>
    <workbookView xWindow="0" yWindow="0" windowWidth="28800" windowHeight="12435" tabRatio="849" firstSheet="3" activeTab="9"/>
  </bookViews>
  <sheets>
    <sheet name="ბალანსი" sheetId="1" r:id="rId1"/>
    <sheet name="შემოსავლები" sheetId="2" r:id="rId2"/>
    <sheet name="გრანტები და სხვა შემოსავლები" sheetId="3" r:id="rId3"/>
    <sheet name="ხარჯები " sheetId="4" r:id="rId4"/>
    <sheet name="არაფინანსური აქტივები" sheetId="12" r:id="rId5"/>
    <sheet name="მუხლი 10-11" sheetId="15" r:id="rId6"/>
    <sheet name="ფუნქციონალური" sheetId="5" r:id="rId7"/>
    <sheet name="ასიგნებები პროგ. კლასფიკაციით" sheetId="10" r:id="rId8"/>
    <sheet name="პროგრამები და ქვეპროგრამაბი" sheetId="17" r:id="rId9"/>
    <sheet name="პრიორტ-ის დოკუმენტის ცხრილები" sheetId="18" r:id="rId10"/>
    <sheet name="Sheet1" sheetId="19" r:id="rId11"/>
  </sheets>
  <definedNames>
    <definedName name="_xlnm._FilterDatabase" localSheetId="7" hidden="1">'ასიგნებები პროგ. კლასფიკაციით'!$A$1:$R$1006</definedName>
    <definedName name="_xlnm._FilterDatabase" localSheetId="0" hidden="1">ბალანსი!$A$1:$A$55</definedName>
    <definedName name="_xlnm._FilterDatabase" localSheetId="6" hidden="1">ფუნქციონალური!$A$2:$A$84</definedName>
    <definedName name="_xlnm.Print_Area" localSheetId="4">'არაფინანსური აქტივები'!$B$1:$F$33</definedName>
    <definedName name="_xlnm.Print_Area" localSheetId="0">ბალანსი!$B$1:$K$45</definedName>
    <definedName name="_xlnm.Print_Area" localSheetId="5">'მუხლი 10-11'!$A$1:$F$14</definedName>
    <definedName name="_xlnm.Print_Area" localSheetId="8">'პროგრამები და ქვეპროგრამაბი'!$B$2:$D$93</definedName>
    <definedName name="_xlnm.Print_Area" localSheetId="3">'ხარჯები '!$B$1:$K$12</definedName>
    <definedName name="_xlnm.Print_Titles" localSheetId="7">'ასიგნებები პროგ. კლასფიკაციით'!$3:$5</definedName>
  </definedNames>
  <calcPr calcId="152511"/>
</workbook>
</file>

<file path=xl/calcChain.xml><?xml version="1.0" encoding="utf-8"?>
<calcChain xmlns="http://schemas.openxmlformats.org/spreadsheetml/2006/main">
  <c r="L1249" i="10" l="1"/>
  <c r="M837" i="10" l="1"/>
  <c r="G64" i="10" l="1"/>
  <c r="A1260" i="10" l="1"/>
  <c r="A1259" i="10"/>
  <c r="A1258" i="10"/>
  <c r="A1257" i="10"/>
  <c r="A1256" i="10"/>
  <c r="A1255" i="10"/>
  <c r="A1254" i="10"/>
  <c r="A1253" i="10"/>
  <c r="A1252" i="10"/>
  <c r="E9" i="3" l="1"/>
  <c r="C9" i="3"/>
  <c r="D9" i="3"/>
  <c r="L544" i="10" l="1"/>
  <c r="E17" i="3"/>
  <c r="D19" i="12" l="1"/>
  <c r="E60" i="5" l="1"/>
  <c r="L483" i="10" l="1"/>
  <c r="F32" i="12"/>
  <c r="F30" i="12" s="1"/>
  <c r="L840" i="10" l="1"/>
  <c r="K1261" i="10" l="1"/>
  <c r="H68" i="18" l="1"/>
  <c r="G68" i="18"/>
  <c r="H69" i="18"/>
  <c r="G69" i="18"/>
  <c r="F69" i="18"/>
  <c r="F68" i="18" s="1"/>
  <c r="H38" i="18"/>
  <c r="G38" i="18"/>
  <c r="F38" i="18"/>
  <c r="H47" i="18"/>
  <c r="G47" i="18"/>
  <c r="F47" i="18"/>
  <c r="L989" i="10" l="1"/>
  <c r="J35" i="2" l="1"/>
  <c r="G33" i="18" l="1"/>
  <c r="H22" i="18"/>
  <c r="H33" i="18" s="1"/>
  <c r="G22" i="18"/>
  <c r="F22" i="18"/>
  <c r="F33" i="18" s="1"/>
  <c r="E2" i="18"/>
  <c r="E22" i="18" s="1"/>
  <c r="E33" i="18" s="1"/>
  <c r="D2" i="18"/>
  <c r="D22" i="18" s="1"/>
  <c r="D33" i="18" s="1"/>
  <c r="C2" i="18"/>
  <c r="C22" i="18" s="1"/>
  <c r="C33" i="18" s="1"/>
  <c r="D72" i="17"/>
  <c r="D47" i="17"/>
  <c r="D38" i="17"/>
  <c r="D30" i="17"/>
  <c r="D2" i="17"/>
  <c r="K3" i="10"/>
  <c r="H3" i="10"/>
  <c r="E3" i="10"/>
  <c r="F3" i="5"/>
  <c r="E3" i="5"/>
  <c r="D3" i="5"/>
  <c r="E7" i="15"/>
  <c r="D7" i="15"/>
  <c r="C7" i="15"/>
  <c r="E3" i="15"/>
  <c r="D3" i="15"/>
  <c r="C3" i="15"/>
  <c r="F2" i="12"/>
  <c r="E2" i="12"/>
  <c r="D2" i="12"/>
  <c r="F29" i="12"/>
  <c r="E29" i="12"/>
  <c r="D29" i="12"/>
  <c r="I2" i="4"/>
  <c r="F2" i="4"/>
  <c r="C2" i="4"/>
  <c r="E15" i="3"/>
  <c r="D15" i="3"/>
  <c r="C15" i="3"/>
  <c r="E2" i="3"/>
  <c r="D2" i="3"/>
  <c r="C2" i="3"/>
  <c r="I29" i="2"/>
  <c r="F29" i="2"/>
  <c r="I19" i="2"/>
  <c r="F19" i="2"/>
  <c r="C19" i="2"/>
  <c r="C29" i="2"/>
  <c r="I3" i="2"/>
  <c r="F3" i="2"/>
  <c r="C3" i="2"/>
  <c r="L420" i="10" l="1"/>
  <c r="L364" i="10"/>
  <c r="I724" i="10"/>
  <c r="I483" i="10"/>
  <c r="F538" i="10" l="1"/>
  <c r="D35" i="2" l="1"/>
  <c r="I544" i="10" l="1"/>
  <c r="J544" i="10"/>
  <c r="L982" i="10"/>
  <c r="L1289" i="10"/>
  <c r="L1369" i="10"/>
  <c r="E32" i="12" l="1"/>
  <c r="F844" i="10" l="1"/>
  <c r="G844" i="10"/>
  <c r="F827" i="10"/>
  <c r="E827" i="10" s="1"/>
  <c r="E907" i="10"/>
  <c r="F1128" i="10"/>
  <c r="G1108" i="10"/>
  <c r="G1128" i="10"/>
  <c r="E104" i="10"/>
  <c r="E87" i="10"/>
  <c r="E844" i="10" l="1"/>
  <c r="L974" i="10"/>
  <c r="I827" i="10" l="1"/>
  <c r="L827" i="10"/>
  <c r="H907" i="10"/>
  <c r="K907" i="10"/>
  <c r="K447" i="10"/>
  <c r="K107" i="10"/>
  <c r="I1331" i="10" l="1"/>
  <c r="L264" i="10" l="1"/>
  <c r="G60" i="18" l="1"/>
  <c r="L143" i="10" l="1"/>
  <c r="L720" i="10"/>
  <c r="K103" i="10" l="1"/>
  <c r="F37" i="18" l="1"/>
  <c r="H49" i="18"/>
  <c r="H69" i="10" l="1"/>
  <c r="H202" i="10" l="1"/>
  <c r="K278" i="10" l="1"/>
  <c r="M90" i="10" l="1"/>
  <c r="J982" i="10" l="1"/>
  <c r="L70" i="10" l="1"/>
  <c r="L68" i="10" s="1"/>
  <c r="G90" i="10" l="1"/>
  <c r="E923" i="10"/>
  <c r="D20" i="12" s="1"/>
  <c r="L330" i="10" l="1"/>
  <c r="L328" i="10" s="1"/>
  <c r="L326" i="10" l="1"/>
  <c r="I844" i="10" l="1"/>
  <c r="L844" i="10" l="1"/>
  <c r="H923" i="10" l="1"/>
  <c r="E20" i="12" s="1"/>
  <c r="K923" i="10"/>
  <c r="F20" i="12" s="1"/>
  <c r="L1421" i="10" l="1"/>
  <c r="K1421" i="10"/>
  <c r="I1421" i="10"/>
  <c r="J1421" i="10"/>
  <c r="L886" i="10" l="1"/>
  <c r="M670" i="10" l="1"/>
  <c r="L418" i="10" l="1"/>
  <c r="M57" i="10" l="1"/>
  <c r="L57" i="10"/>
  <c r="L110" i="10"/>
  <c r="L108" i="10" s="1"/>
  <c r="K919" i="10" l="1"/>
  <c r="H919" i="10"/>
  <c r="E919" i="10"/>
  <c r="I840" i="10"/>
  <c r="F840" i="10"/>
  <c r="L908" i="10"/>
  <c r="L906" i="10" s="1"/>
  <c r="I908" i="10"/>
  <c r="F908" i="10"/>
  <c r="E908" i="10" l="1"/>
  <c r="F906" i="10"/>
  <c r="E906" i="10" s="1"/>
  <c r="D64" i="5" s="1"/>
  <c r="H908" i="10"/>
  <c r="I906" i="10"/>
  <c r="H906" i="10" s="1"/>
  <c r="E64" i="5" s="1"/>
  <c r="K908" i="10"/>
  <c r="D43" i="17"/>
  <c r="K906" i="10" l="1"/>
  <c r="F64" i="5" s="1"/>
  <c r="I145" i="10" l="1"/>
  <c r="H284" i="10" l="1"/>
  <c r="H684" i="10"/>
  <c r="H904" i="10"/>
  <c r="E19" i="12" s="1"/>
  <c r="L145" i="10" l="1"/>
  <c r="L139" i="10"/>
  <c r="M1128" i="10" l="1"/>
  <c r="M1130" i="10"/>
  <c r="M1132" i="10"/>
  <c r="M1133" i="10"/>
  <c r="M1134" i="10"/>
  <c r="M1135" i="10"/>
  <c r="M1136" i="10"/>
  <c r="M1137" i="10"/>
  <c r="M1138" i="10"/>
  <c r="M1139" i="10"/>
  <c r="M1140" i="10"/>
  <c r="M1141" i="10"/>
  <c r="M1142" i="10"/>
  <c r="M1143" i="10"/>
  <c r="M1144" i="10"/>
  <c r="M1145" i="10"/>
  <c r="M1146" i="10"/>
  <c r="J1128" i="10"/>
  <c r="J1130" i="10"/>
  <c r="J1132" i="10"/>
  <c r="J1133" i="10"/>
  <c r="J1134" i="10"/>
  <c r="J1135" i="10"/>
  <c r="J1136" i="10"/>
  <c r="J1137" i="10"/>
  <c r="J1138" i="10"/>
  <c r="J1139" i="10"/>
  <c r="J1140" i="10"/>
  <c r="J1141" i="10"/>
  <c r="J1142" i="10"/>
  <c r="J1143" i="10"/>
  <c r="J1144" i="10"/>
  <c r="J1145" i="10"/>
  <c r="J1146" i="10"/>
  <c r="F1146" i="10"/>
  <c r="I1146" i="10"/>
  <c r="H1146" i="10" s="1"/>
  <c r="L1146" i="10"/>
  <c r="L1145" i="10"/>
  <c r="I1145" i="10"/>
  <c r="H1145" i="10" s="1"/>
  <c r="F1145" i="10"/>
  <c r="F1144" i="10"/>
  <c r="I1144" i="10"/>
  <c r="L1144" i="10"/>
  <c r="L1143" i="10"/>
  <c r="I1143" i="10"/>
  <c r="F1143" i="10"/>
  <c r="F1142" i="10"/>
  <c r="I1142" i="10"/>
  <c r="H1142" i="10" s="1"/>
  <c r="L1142" i="10"/>
  <c r="L1141" i="10"/>
  <c r="L1121" i="10" s="1"/>
  <c r="I1141" i="10"/>
  <c r="F1141" i="10"/>
  <c r="F1140" i="10"/>
  <c r="I1140" i="10"/>
  <c r="L1140" i="10"/>
  <c r="L1139" i="10"/>
  <c r="I1139" i="10"/>
  <c r="F1139" i="10"/>
  <c r="F1138" i="10"/>
  <c r="I1138" i="10"/>
  <c r="L1138" i="10"/>
  <c r="I1137" i="10"/>
  <c r="F1137" i="10"/>
  <c r="L1137" i="10"/>
  <c r="L1136" i="10"/>
  <c r="I1136" i="10"/>
  <c r="F1136" i="10"/>
  <c r="F1135" i="10"/>
  <c r="I1135" i="10"/>
  <c r="L1135" i="10"/>
  <c r="L1134" i="10"/>
  <c r="I1134" i="10"/>
  <c r="F1134" i="10"/>
  <c r="L1133" i="10"/>
  <c r="I1133" i="10"/>
  <c r="F1133" i="10"/>
  <c r="F1132" i="10"/>
  <c r="I1132" i="10"/>
  <c r="L1132" i="10"/>
  <c r="F1130" i="10"/>
  <c r="I1130" i="10"/>
  <c r="L1130" i="10"/>
  <c r="L1128" i="10"/>
  <c r="I1128" i="10"/>
  <c r="H1143" i="10" l="1"/>
  <c r="H1144" i="10"/>
  <c r="K1286" i="10"/>
  <c r="H1286" i="10"/>
  <c r="E1286" i="10"/>
  <c r="K1285" i="10"/>
  <c r="H1285" i="10"/>
  <c r="E1285" i="10"/>
  <c r="K1284" i="10"/>
  <c r="H1284" i="10"/>
  <c r="E1284" i="10"/>
  <c r="K1283" i="10"/>
  <c r="H1283" i="10"/>
  <c r="E1283" i="10"/>
  <c r="K1282" i="10"/>
  <c r="H1282" i="10"/>
  <c r="E1282" i="10"/>
  <c r="K1281" i="10"/>
  <c r="H1281" i="10"/>
  <c r="E1281" i="10"/>
  <c r="K1280" i="10"/>
  <c r="K1279" i="10"/>
  <c r="H1279" i="10"/>
  <c r="E1279" i="10"/>
  <c r="K1278" i="10"/>
  <c r="H1278" i="10"/>
  <c r="E1278" i="10"/>
  <c r="K1277" i="10"/>
  <c r="H1277" i="10"/>
  <c r="E1277" i="10"/>
  <c r="K1276" i="10"/>
  <c r="H1276" i="10"/>
  <c r="E1276" i="10"/>
  <c r="K1275" i="10"/>
  <c r="H1275" i="10"/>
  <c r="E1275" i="10"/>
  <c r="K1274" i="10"/>
  <c r="H1274" i="10"/>
  <c r="E1274" i="10"/>
  <c r="K1273" i="10"/>
  <c r="H1273" i="10"/>
  <c r="E1273" i="10"/>
  <c r="K1272" i="10"/>
  <c r="H1272" i="10"/>
  <c r="E1272" i="10"/>
  <c r="M1271" i="10"/>
  <c r="M1269" i="10" s="1"/>
  <c r="M1267" i="10" s="1"/>
  <c r="L1271" i="10"/>
  <c r="L1269" i="10" s="1"/>
  <c r="J1271" i="10"/>
  <c r="J1269" i="10" s="1"/>
  <c r="J1267" i="10" s="1"/>
  <c r="I1271" i="10"/>
  <c r="I1269" i="10" s="1"/>
  <c r="I1267" i="10" s="1"/>
  <c r="G1271" i="10"/>
  <c r="G1269" i="10" s="1"/>
  <c r="G1267" i="10" s="1"/>
  <c r="F1271" i="10"/>
  <c r="F1269" i="10" s="1"/>
  <c r="K1270" i="10"/>
  <c r="H1270" i="10"/>
  <c r="E1270" i="10"/>
  <c r="K1268" i="10"/>
  <c r="H1268" i="10"/>
  <c r="E1268" i="10"/>
  <c r="E1271" i="10" l="1"/>
  <c r="K1269" i="10"/>
  <c r="L1267" i="10"/>
  <c r="K1267" i="10" s="1"/>
  <c r="D63" i="17" s="1"/>
  <c r="E1269" i="10"/>
  <c r="H1271" i="10"/>
  <c r="H1269" i="10"/>
  <c r="H1267" i="10"/>
  <c r="K1271" i="10"/>
  <c r="F1267" i="10"/>
  <c r="E1267" i="10" s="1"/>
  <c r="C6" i="18" l="1"/>
  <c r="D6" i="18"/>
  <c r="C12" i="18"/>
  <c r="D12" i="18"/>
  <c r="C13" i="18"/>
  <c r="D13" i="18"/>
  <c r="C17" i="3"/>
  <c r="D17" i="3"/>
  <c r="E199" i="10"/>
  <c r="H199" i="10"/>
  <c r="I330" i="10"/>
  <c r="I1631" i="10"/>
  <c r="G32" i="1" l="1"/>
  <c r="I36" i="2" l="1"/>
  <c r="H82" i="10" l="1"/>
  <c r="K904" i="10"/>
  <c r="F19" i="12" s="1"/>
  <c r="H664" i="10" l="1"/>
  <c r="K665" i="10"/>
  <c r="J90" i="10"/>
  <c r="K199" i="10"/>
  <c r="I70" i="10"/>
  <c r="F70" i="10"/>
  <c r="I90" i="10" l="1"/>
  <c r="F90" i="10"/>
  <c r="F88" i="10" s="1"/>
  <c r="I110" i="10"/>
  <c r="F110" i="10"/>
  <c r="I270" i="10"/>
  <c r="F270" i="10"/>
  <c r="F330" i="10"/>
  <c r="H1315" i="10"/>
  <c r="H14" i="18" l="1"/>
  <c r="G14" i="18"/>
  <c r="F14" i="18"/>
  <c r="I720" i="10" l="1"/>
  <c r="L141" i="10" l="1"/>
  <c r="F247" i="10" l="1"/>
  <c r="L550" i="10" l="1"/>
  <c r="L548" i="10" s="1"/>
  <c r="L546" i="10" s="1"/>
  <c r="F720" i="10" l="1"/>
  <c r="L976" i="10" l="1"/>
  <c r="F707" i="10" l="1"/>
  <c r="I707" i="10"/>
  <c r="L707" i="10"/>
  <c r="F407" i="10"/>
  <c r="I407" i="10"/>
  <c r="L407" i="10"/>
  <c r="H67" i="10"/>
  <c r="I361" i="10" l="1"/>
  <c r="H647" i="10" l="1"/>
  <c r="K1386" i="10" l="1"/>
  <c r="H1386" i="10"/>
  <c r="E1386" i="10"/>
  <c r="K1385" i="10"/>
  <c r="H1385" i="10"/>
  <c r="E1385" i="10"/>
  <c r="K1384" i="10"/>
  <c r="H1384" i="10"/>
  <c r="E1384" i="10"/>
  <c r="K1383" i="10"/>
  <c r="H1383" i="10"/>
  <c r="E1383" i="10"/>
  <c r="K1382" i="10"/>
  <c r="H1382" i="10"/>
  <c r="E1382" i="10"/>
  <c r="K1381" i="10"/>
  <c r="H1381" i="10"/>
  <c r="E1381" i="10"/>
  <c r="K1380" i="10"/>
  <c r="A1380" i="10" s="1"/>
  <c r="K1379" i="10"/>
  <c r="H1379" i="10"/>
  <c r="E1379" i="10"/>
  <c r="K1378" i="10"/>
  <c r="H1378" i="10"/>
  <c r="E1378" i="10"/>
  <c r="K1377" i="10"/>
  <c r="H1377" i="10"/>
  <c r="E1377" i="10"/>
  <c r="K1376" i="10"/>
  <c r="H1376" i="10"/>
  <c r="E1376" i="10"/>
  <c r="K1375" i="10"/>
  <c r="H1375" i="10"/>
  <c r="E1375" i="10"/>
  <c r="K1374" i="10"/>
  <c r="H1374" i="10"/>
  <c r="E1374" i="10"/>
  <c r="K1373" i="10"/>
  <c r="H1373" i="10"/>
  <c r="E1373" i="10"/>
  <c r="K1372" i="10"/>
  <c r="H1372" i="10"/>
  <c r="E1372" i="10"/>
  <c r="M1371" i="10"/>
  <c r="M1369" i="10" s="1"/>
  <c r="M1367" i="10" s="1"/>
  <c r="L1371" i="10"/>
  <c r="J1371" i="10"/>
  <c r="J1369" i="10" s="1"/>
  <c r="J1367" i="10" s="1"/>
  <c r="I1371" i="10"/>
  <c r="G1371" i="10"/>
  <c r="G1369" i="10" s="1"/>
  <c r="G1367" i="10" s="1"/>
  <c r="F1371" i="10"/>
  <c r="K1370" i="10"/>
  <c r="H1370" i="10"/>
  <c r="E1370" i="10"/>
  <c r="F1369" i="10"/>
  <c r="K1368" i="10"/>
  <c r="H1368" i="10"/>
  <c r="E1368" i="10"/>
  <c r="K1366" i="10"/>
  <c r="H1366" i="10"/>
  <c r="E1366" i="10"/>
  <c r="K1365" i="10"/>
  <c r="H1365" i="10"/>
  <c r="E1365" i="10"/>
  <c r="K1364" i="10"/>
  <c r="H1364" i="10"/>
  <c r="E1364" i="10"/>
  <c r="K1363" i="10"/>
  <c r="H1363" i="10"/>
  <c r="E1363" i="10"/>
  <c r="K1362" i="10"/>
  <c r="H1362" i="10"/>
  <c r="E1362" i="10"/>
  <c r="K1361" i="10"/>
  <c r="H1361" i="10"/>
  <c r="E1361" i="10"/>
  <c r="K1360" i="10"/>
  <c r="A1360" i="10" s="1"/>
  <c r="K1359" i="10"/>
  <c r="H1359" i="10"/>
  <c r="E1359" i="10"/>
  <c r="K1358" i="10"/>
  <c r="H1358" i="10"/>
  <c r="E1358" i="10"/>
  <c r="K1357" i="10"/>
  <c r="H1357" i="10"/>
  <c r="E1357" i="10"/>
  <c r="K1356" i="10"/>
  <c r="H1356" i="10"/>
  <c r="E1356" i="10"/>
  <c r="K1355" i="10"/>
  <c r="H1355" i="10"/>
  <c r="E1355" i="10"/>
  <c r="K1354" i="10"/>
  <c r="H1354" i="10"/>
  <c r="E1354" i="10"/>
  <c r="K1353" i="10"/>
  <c r="H1353" i="10"/>
  <c r="E1353" i="10"/>
  <c r="K1352" i="10"/>
  <c r="H1352" i="10"/>
  <c r="E1352" i="10"/>
  <c r="M1351" i="10"/>
  <c r="L1351" i="10"/>
  <c r="L1349" i="10" s="1"/>
  <c r="L1347" i="10" s="1"/>
  <c r="J1351" i="10"/>
  <c r="J1349" i="10" s="1"/>
  <c r="J1347" i="10" s="1"/>
  <c r="I1351" i="10"/>
  <c r="G1351" i="10"/>
  <c r="G1349" i="10" s="1"/>
  <c r="F1351" i="10"/>
  <c r="F1349" i="10" s="1"/>
  <c r="F1347" i="10" s="1"/>
  <c r="K1350" i="10"/>
  <c r="H1350" i="10"/>
  <c r="E1350" i="10"/>
  <c r="K1348" i="10"/>
  <c r="H1348" i="10"/>
  <c r="E1348" i="10"/>
  <c r="K1346" i="10"/>
  <c r="H1346" i="10"/>
  <c r="E1346" i="10"/>
  <c r="K1345" i="10"/>
  <c r="H1345" i="10"/>
  <c r="E1345" i="10"/>
  <c r="K1344" i="10"/>
  <c r="H1344" i="10"/>
  <c r="E1344" i="10"/>
  <c r="K1343" i="10"/>
  <c r="H1343" i="10"/>
  <c r="E1343" i="10"/>
  <c r="K1342" i="10"/>
  <c r="H1342" i="10"/>
  <c r="E1342" i="10"/>
  <c r="K1341" i="10"/>
  <c r="H1341" i="10"/>
  <c r="E1341" i="10"/>
  <c r="K1340" i="10"/>
  <c r="A1340" i="10" s="1"/>
  <c r="K1339" i="10"/>
  <c r="H1339" i="10"/>
  <c r="E1339" i="10"/>
  <c r="K1338" i="10"/>
  <c r="H1338" i="10"/>
  <c r="E1338" i="10"/>
  <c r="K1337" i="10"/>
  <c r="H1337" i="10"/>
  <c r="E1337" i="10"/>
  <c r="K1336" i="10"/>
  <c r="H1336" i="10"/>
  <c r="E1336" i="10"/>
  <c r="K1335" i="10"/>
  <c r="H1335" i="10"/>
  <c r="E1335" i="10"/>
  <c r="K1334" i="10"/>
  <c r="H1334" i="10"/>
  <c r="E1334" i="10"/>
  <c r="K1333" i="10"/>
  <c r="H1333" i="10"/>
  <c r="E1333" i="10"/>
  <c r="K1332" i="10"/>
  <c r="H1332" i="10"/>
  <c r="E1332" i="10"/>
  <c r="M1331" i="10"/>
  <c r="M1329" i="10" s="1"/>
  <c r="M1327" i="10" s="1"/>
  <c r="L1331" i="10"/>
  <c r="J1331" i="10"/>
  <c r="J1329" i="10" s="1"/>
  <c r="J1327" i="10" s="1"/>
  <c r="G1331" i="10"/>
  <c r="G1329" i="10" s="1"/>
  <c r="G1327" i="10" s="1"/>
  <c r="F1331" i="10"/>
  <c r="K1330" i="10"/>
  <c r="H1330" i="10"/>
  <c r="E1330" i="10"/>
  <c r="K1328" i="10"/>
  <c r="H1328" i="10"/>
  <c r="E1328" i="10"/>
  <c r="K1326" i="10"/>
  <c r="H1326" i="10"/>
  <c r="E1326" i="10"/>
  <c r="K1325" i="10"/>
  <c r="H1325" i="10"/>
  <c r="E1325" i="10"/>
  <c r="K1324" i="10"/>
  <c r="H1324" i="10"/>
  <c r="E1324" i="10"/>
  <c r="K1323" i="10"/>
  <c r="H1323" i="10"/>
  <c r="E1323" i="10"/>
  <c r="K1322" i="10"/>
  <c r="H1322" i="10"/>
  <c r="E1322" i="10"/>
  <c r="K1321" i="10"/>
  <c r="H1321" i="10"/>
  <c r="E1321" i="10"/>
  <c r="K1320" i="10"/>
  <c r="A1320" i="10" s="1"/>
  <c r="K1319" i="10"/>
  <c r="H1319" i="10"/>
  <c r="E1319" i="10"/>
  <c r="K1318" i="10"/>
  <c r="H1318" i="10"/>
  <c r="E1318" i="10"/>
  <c r="K1317" i="10"/>
  <c r="H1317" i="10"/>
  <c r="E1317" i="10"/>
  <c r="K1316" i="10"/>
  <c r="H1316" i="10"/>
  <c r="E1316" i="10"/>
  <c r="K1315" i="10"/>
  <c r="E1315" i="10"/>
  <c r="K1314" i="10"/>
  <c r="H1314" i="10"/>
  <c r="E1314" i="10"/>
  <c r="K1313" i="10"/>
  <c r="H1313" i="10"/>
  <c r="E1313" i="10"/>
  <c r="K1312" i="10"/>
  <c r="H1312" i="10"/>
  <c r="E1312" i="10"/>
  <c r="M1311" i="10"/>
  <c r="L1311" i="10"/>
  <c r="L1309" i="10" s="1"/>
  <c r="L1307" i="10" s="1"/>
  <c r="J1311" i="10"/>
  <c r="J1309" i="10" s="1"/>
  <c r="J1307" i="10" s="1"/>
  <c r="I1311" i="10"/>
  <c r="G1311" i="10"/>
  <c r="G1309" i="10" s="1"/>
  <c r="F1311" i="10"/>
  <c r="K1310" i="10"/>
  <c r="H1310" i="10"/>
  <c r="E1310" i="10"/>
  <c r="K1308" i="10"/>
  <c r="H1308" i="10"/>
  <c r="E1308" i="10"/>
  <c r="M1108" i="10"/>
  <c r="M1110" i="10"/>
  <c r="M1112" i="10"/>
  <c r="M1113" i="10"/>
  <c r="M1114" i="10"/>
  <c r="M1115" i="10"/>
  <c r="M1116" i="10"/>
  <c r="M1117" i="10"/>
  <c r="M1118" i="10"/>
  <c r="M1119" i="10"/>
  <c r="M1120" i="10"/>
  <c r="M1121" i="10"/>
  <c r="M1122" i="10"/>
  <c r="M1123" i="10"/>
  <c r="M1124" i="10"/>
  <c r="M1125" i="10"/>
  <c r="M1126" i="10"/>
  <c r="L1110" i="10"/>
  <c r="L1112" i="10"/>
  <c r="L1113" i="10"/>
  <c r="L1114" i="10"/>
  <c r="L1115" i="10"/>
  <c r="L1116" i="10"/>
  <c r="L1117" i="10"/>
  <c r="L1118" i="10"/>
  <c r="L1119" i="10"/>
  <c r="L1120" i="10"/>
  <c r="L1122" i="10"/>
  <c r="L1123" i="10"/>
  <c r="L1124" i="10"/>
  <c r="L1125" i="10"/>
  <c r="L1126" i="10"/>
  <c r="J1108" i="10"/>
  <c r="J1110" i="10"/>
  <c r="J1112" i="10"/>
  <c r="J1113" i="10"/>
  <c r="J1114" i="10"/>
  <c r="J1115" i="10"/>
  <c r="J1116" i="10"/>
  <c r="J1117" i="10"/>
  <c r="J1118" i="10"/>
  <c r="J1119" i="10"/>
  <c r="J1120" i="10"/>
  <c r="J1121" i="10"/>
  <c r="J1122" i="10"/>
  <c r="J1123" i="10"/>
  <c r="J1124" i="10"/>
  <c r="J1125" i="10"/>
  <c r="J1126" i="10"/>
  <c r="I1110" i="10"/>
  <c r="I1112" i="10"/>
  <c r="I1113" i="10"/>
  <c r="I1114" i="10"/>
  <c r="I1115" i="10"/>
  <c r="I1116" i="10"/>
  <c r="I1117" i="10"/>
  <c r="I1118" i="10"/>
  <c r="I1119" i="10"/>
  <c r="I1120" i="10"/>
  <c r="I1122" i="10"/>
  <c r="I1123" i="10"/>
  <c r="I1124" i="10"/>
  <c r="I1125" i="10"/>
  <c r="I1126" i="10"/>
  <c r="H1140" i="10"/>
  <c r="H1120" i="10" s="1"/>
  <c r="G1130" i="10"/>
  <c r="G1132" i="10"/>
  <c r="G1133" i="10"/>
  <c r="G1134" i="10"/>
  <c r="G1135" i="10"/>
  <c r="G1136" i="10"/>
  <c r="G1137" i="10"/>
  <c r="G1138" i="10"/>
  <c r="G1139" i="10"/>
  <c r="G1140" i="10"/>
  <c r="G1141" i="10"/>
  <c r="G1142" i="10"/>
  <c r="G1143" i="10"/>
  <c r="G1144" i="10"/>
  <c r="G1145" i="10"/>
  <c r="G1146" i="10"/>
  <c r="F1108" i="10"/>
  <c r="F1110" i="10"/>
  <c r="F1112" i="10"/>
  <c r="F1113" i="10"/>
  <c r="F1114" i="10"/>
  <c r="F1115" i="10"/>
  <c r="F1116" i="10"/>
  <c r="F1117" i="10"/>
  <c r="F1118" i="10"/>
  <c r="F1119" i="10"/>
  <c r="F1120" i="10"/>
  <c r="F1121" i="10"/>
  <c r="F1122" i="10"/>
  <c r="F1123" i="10"/>
  <c r="F1124" i="10"/>
  <c r="F1125" i="10"/>
  <c r="F1126" i="10"/>
  <c r="A1318" i="10" l="1"/>
  <c r="A1319" i="10"/>
  <c r="G1120" i="10"/>
  <c r="E1140" i="10"/>
  <c r="E1120" i="10" s="1"/>
  <c r="G1112" i="10"/>
  <c r="E1132" i="10"/>
  <c r="G1123" i="10"/>
  <c r="E1143" i="10"/>
  <c r="G1110" i="10"/>
  <c r="E1130" i="10"/>
  <c r="G1126" i="10"/>
  <c r="E1146" i="10"/>
  <c r="G1122" i="10"/>
  <c r="E1142" i="10"/>
  <c r="G1118" i="10"/>
  <c r="E1138" i="10"/>
  <c r="G1114" i="10"/>
  <c r="E1134" i="10"/>
  <c r="E1128" i="10"/>
  <c r="G1124" i="10"/>
  <c r="E1144" i="10"/>
  <c r="G1116" i="10"/>
  <c r="E1136" i="10"/>
  <c r="G1119" i="10"/>
  <c r="E1139" i="10"/>
  <c r="G1115" i="10"/>
  <c r="E1135" i="10"/>
  <c r="G1125" i="10"/>
  <c r="E1145" i="10"/>
  <c r="G1121" i="10"/>
  <c r="E1141" i="10"/>
  <c r="G1117" i="10"/>
  <c r="E1137" i="10"/>
  <c r="G1113" i="10"/>
  <c r="E1133" i="10"/>
  <c r="H1128" i="10"/>
  <c r="I1108" i="10"/>
  <c r="H1108" i="10" s="1"/>
  <c r="L1108" i="10"/>
  <c r="K1108" i="10" s="1"/>
  <c r="K1128" i="10"/>
  <c r="I1121" i="10"/>
  <c r="H1121" i="10" s="1"/>
  <c r="H1141" i="10"/>
  <c r="K1121" i="10"/>
  <c r="K1141" i="10"/>
  <c r="A1383" i="10"/>
  <c r="A1322" i="10"/>
  <c r="A1326" i="10"/>
  <c r="A1341" i="10"/>
  <c r="A1343" i="10"/>
  <c r="E1311" i="10"/>
  <c r="H1311" i="10"/>
  <c r="A1323" i="10"/>
  <c r="A1342" i="10"/>
  <c r="E1351" i="10"/>
  <c r="A1361" i="10"/>
  <c r="A1365" i="10"/>
  <c r="A1382" i="10"/>
  <c r="A1386" i="10"/>
  <c r="A1321" i="10"/>
  <c r="A1325" i="10"/>
  <c r="A1348" i="10"/>
  <c r="A1364" i="10"/>
  <c r="A1328" i="10"/>
  <c r="E1371" i="10"/>
  <c r="A1308" i="10"/>
  <c r="A1330" i="10"/>
  <c r="A1346" i="10"/>
  <c r="A1363" i="10"/>
  <c r="A1385" i="10"/>
  <c r="A1345" i="10"/>
  <c r="A1362" i="10"/>
  <c r="A1366" i="10"/>
  <c r="A1384" i="10"/>
  <c r="E1369" i="10"/>
  <c r="E1331" i="10"/>
  <c r="H1331" i="10"/>
  <c r="K1331" i="10"/>
  <c r="A1350" i="10"/>
  <c r="H1351" i="10"/>
  <c r="A1368" i="10"/>
  <c r="A1370" i="10"/>
  <c r="H1371" i="10"/>
  <c r="K1371" i="10"/>
  <c r="A1344" i="10"/>
  <c r="E1349" i="10"/>
  <c r="A1381" i="10"/>
  <c r="K1351" i="10"/>
  <c r="F1329" i="10"/>
  <c r="E1329" i="10" s="1"/>
  <c r="F1309" i="10"/>
  <c r="F1307" i="10" s="1"/>
  <c r="K1311" i="10"/>
  <c r="F1367" i="10"/>
  <c r="E1367" i="10" s="1"/>
  <c r="D61" i="5" s="1"/>
  <c r="I1369" i="10"/>
  <c r="G1347" i="10"/>
  <c r="E1347" i="10" s="1"/>
  <c r="I1349" i="10"/>
  <c r="M1349" i="10"/>
  <c r="L1329" i="10"/>
  <c r="L1327" i="10" s="1"/>
  <c r="I1329" i="10"/>
  <c r="G1307" i="10"/>
  <c r="I1309" i="10"/>
  <c r="M1309" i="10"/>
  <c r="K1266" i="10"/>
  <c r="H1266" i="10"/>
  <c r="E1266" i="10"/>
  <c r="K1265" i="10"/>
  <c r="H1265" i="10"/>
  <c r="E1265" i="10"/>
  <c r="K1264" i="10"/>
  <c r="H1264" i="10"/>
  <c r="E1264" i="10"/>
  <c r="K1263" i="10"/>
  <c r="H1263" i="10"/>
  <c r="E1263" i="10"/>
  <c r="K1262" i="10"/>
  <c r="H1262" i="10"/>
  <c r="E1262" i="10"/>
  <c r="H1261" i="10"/>
  <c r="E1261" i="10"/>
  <c r="K1260" i="10"/>
  <c r="K1259" i="10"/>
  <c r="H1259" i="10"/>
  <c r="E1259" i="10"/>
  <c r="K1258" i="10"/>
  <c r="H1258" i="10"/>
  <c r="E1258" i="10"/>
  <c r="K1257" i="10"/>
  <c r="H1257" i="10"/>
  <c r="E1257" i="10"/>
  <c r="K1256" i="10"/>
  <c r="H1256" i="10"/>
  <c r="E1256" i="10"/>
  <c r="K1255" i="10"/>
  <c r="H1255" i="10"/>
  <c r="E1255" i="10"/>
  <c r="K1254" i="10"/>
  <c r="H1254" i="10"/>
  <c r="E1254" i="10"/>
  <c r="K1253" i="10"/>
  <c r="H1253" i="10"/>
  <c r="E1253" i="10"/>
  <c r="K1252" i="10"/>
  <c r="H1252" i="10"/>
  <c r="E1252" i="10"/>
  <c r="M1251" i="10"/>
  <c r="M1249" i="10" s="1"/>
  <c r="M1247" i="10" s="1"/>
  <c r="L1251" i="10"/>
  <c r="J1251" i="10"/>
  <c r="J1249" i="10" s="1"/>
  <c r="I1251" i="10"/>
  <c r="I1249" i="10" s="1"/>
  <c r="I1247" i="10" s="1"/>
  <c r="G1251" i="10"/>
  <c r="G1249" i="10" s="1"/>
  <c r="G1247" i="10" s="1"/>
  <c r="F1251" i="10"/>
  <c r="F1249" i="10" s="1"/>
  <c r="K1250" i="10"/>
  <c r="H1250" i="10"/>
  <c r="E1250" i="10"/>
  <c r="K1248" i="10"/>
  <c r="H1248" i="10"/>
  <c r="E1248" i="10"/>
  <c r="E1228" i="10"/>
  <c r="H1228" i="10"/>
  <c r="K1228" i="10"/>
  <c r="E1230" i="10"/>
  <c r="H1230" i="10"/>
  <c r="K1230" i="10"/>
  <c r="F1231" i="10"/>
  <c r="F1229" i="10" s="1"/>
  <c r="G1231" i="10"/>
  <c r="G1229" i="10" s="1"/>
  <c r="I1231" i="10"/>
  <c r="I1229" i="10" s="1"/>
  <c r="J1231" i="10"/>
  <c r="J1229" i="10" s="1"/>
  <c r="L1231" i="10"/>
  <c r="L1229" i="10" s="1"/>
  <c r="M1231" i="10"/>
  <c r="M1229" i="10" s="1"/>
  <c r="E1232" i="10"/>
  <c r="H1232" i="10"/>
  <c r="K1232" i="10"/>
  <c r="E1233" i="10"/>
  <c r="H1233" i="10"/>
  <c r="K1233" i="10"/>
  <c r="E1234" i="10"/>
  <c r="H1234" i="10"/>
  <c r="K1234" i="10"/>
  <c r="E1235" i="10"/>
  <c r="H1235" i="10"/>
  <c r="K1235" i="10"/>
  <c r="E1236" i="10"/>
  <c r="H1236" i="10"/>
  <c r="K1236" i="10"/>
  <c r="E1237" i="10"/>
  <c r="H1237" i="10"/>
  <c r="K1237" i="10"/>
  <c r="E1238" i="10"/>
  <c r="H1238" i="10"/>
  <c r="K1238" i="10"/>
  <c r="E1239" i="10"/>
  <c r="H1239" i="10"/>
  <c r="K1239" i="10"/>
  <c r="K1240" i="10"/>
  <c r="A1240" i="10" s="1"/>
  <c r="E1241" i="10"/>
  <c r="H1241" i="10"/>
  <c r="K1241" i="10"/>
  <c r="E1242" i="10"/>
  <c r="H1242" i="10"/>
  <c r="K1242" i="10"/>
  <c r="E1243" i="10"/>
  <c r="H1243" i="10"/>
  <c r="K1243" i="10"/>
  <c r="E1244" i="10"/>
  <c r="H1244" i="10"/>
  <c r="K1244" i="10"/>
  <c r="E1245" i="10"/>
  <c r="H1245" i="10"/>
  <c r="K1245" i="10"/>
  <c r="E1246" i="10"/>
  <c r="H1246" i="10"/>
  <c r="K1246" i="10"/>
  <c r="A1351" i="10" l="1"/>
  <c r="H1251" i="10"/>
  <c r="K1251" i="10"/>
  <c r="A1311" i="10"/>
  <c r="A1331" i="10"/>
  <c r="E1249" i="10"/>
  <c r="F1327" i="10"/>
  <c r="E1327" i="10" s="1"/>
  <c r="D62" i="5" s="1"/>
  <c r="A1371" i="10"/>
  <c r="K1229" i="10"/>
  <c r="E1229" i="10"/>
  <c r="E1251" i="10"/>
  <c r="E1231" i="10"/>
  <c r="E1307" i="10"/>
  <c r="E1309" i="10"/>
  <c r="H1249" i="10"/>
  <c r="L1367" i="10"/>
  <c r="K1367" i="10" s="1"/>
  <c r="K1369" i="10"/>
  <c r="H1369" i="10"/>
  <c r="H1367" i="10"/>
  <c r="E61" i="5" s="1"/>
  <c r="H1349" i="10"/>
  <c r="I1347" i="10"/>
  <c r="H1347" i="10" s="1"/>
  <c r="K1349" i="10"/>
  <c r="M1347" i="10"/>
  <c r="K1347" i="10" s="1"/>
  <c r="K1327" i="10"/>
  <c r="K1329" i="10"/>
  <c r="H1329" i="10"/>
  <c r="I1327" i="10"/>
  <c r="H1327" i="10" s="1"/>
  <c r="E62" i="5" s="1"/>
  <c r="H1309" i="10"/>
  <c r="I1307" i="10"/>
  <c r="H1307" i="10" s="1"/>
  <c r="K1309" i="10"/>
  <c r="M1307" i="10"/>
  <c r="K1307" i="10" s="1"/>
  <c r="A1263" i="10"/>
  <c r="A1264" i="10"/>
  <c r="A1262" i="10"/>
  <c r="A1261" i="10"/>
  <c r="A1265" i="10"/>
  <c r="A1266" i="10"/>
  <c r="A1250" i="10"/>
  <c r="R1230" i="10"/>
  <c r="A1248" i="10"/>
  <c r="P1230" i="10"/>
  <c r="F1247" i="10"/>
  <c r="E1247" i="10" s="1"/>
  <c r="J1247" i="10"/>
  <c r="H1247" i="10" s="1"/>
  <c r="Q1230" i="10"/>
  <c r="A1230" i="10"/>
  <c r="A1241" i="10"/>
  <c r="A1245" i="10"/>
  <c r="A1228" i="10"/>
  <c r="A1242" i="10"/>
  <c r="A1243" i="10"/>
  <c r="A1246" i="10"/>
  <c r="A1244" i="10"/>
  <c r="H1229" i="10"/>
  <c r="H1231" i="10"/>
  <c r="K1231" i="10"/>
  <c r="M257" i="10"/>
  <c r="M258" i="10"/>
  <c r="M259" i="10"/>
  <c r="M260" i="10"/>
  <c r="M261" i="10"/>
  <c r="M262" i="10"/>
  <c r="M263" i="10"/>
  <c r="M264" i="10"/>
  <c r="K264" i="10" s="1"/>
  <c r="M265" i="10"/>
  <c r="L257" i="10"/>
  <c r="L258" i="10"/>
  <c r="L259" i="10"/>
  <c r="L260" i="10"/>
  <c r="L261" i="10"/>
  <c r="L262" i="10"/>
  <c r="L263" i="10"/>
  <c r="L265" i="10"/>
  <c r="J257" i="10"/>
  <c r="J258" i="10"/>
  <c r="J259" i="10"/>
  <c r="J260" i="10"/>
  <c r="J261" i="10"/>
  <c r="J262" i="10"/>
  <c r="J263" i="10"/>
  <c r="J264" i="10"/>
  <c r="J265" i="10"/>
  <c r="I257" i="10"/>
  <c r="I258" i="10"/>
  <c r="I259" i="10"/>
  <c r="I260" i="10"/>
  <c r="I261" i="10"/>
  <c r="I262" i="10"/>
  <c r="I263" i="10"/>
  <c r="I264" i="10"/>
  <c r="I265" i="10"/>
  <c r="H259" i="10"/>
  <c r="G257" i="10"/>
  <c r="G258" i="10"/>
  <c r="G259" i="10"/>
  <c r="G260" i="10"/>
  <c r="G261" i="10"/>
  <c r="G262" i="10"/>
  <c r="G263" i="10"/>
  <c r="G264" i="10"/>
  <c r="G265" i="10"/>
  <c r="F257" i="10"/>
  <c r="F258" i="10"/>
  <c r="F259" i="10"/>
  <c r="F260" i="10"/>
  <c r="F261" i="10"/>
  <c r="F262" i="10"/>
  <c r="F263" i="10"/>
  <c r="F264" i="10"/>
  <c r="F265" i="10"/>
  <c r="E259" i="10"/>
  <c r="M256" i="10"/>
  <c r="L256" i="10"/>
  <c r="F256" i="10"/>
  <c r="G256" i="10"/>
  <c r="I256" i="10"/>
  <c r="J256" i="10"/>
  <c r="M255" i="10"/>
  <c r="L255" i="10"/>
  <c r="I255" i="10"/>
  <c r="J255" i="10"/>
  <c r="G255" i="10"/>
  <c r="F255" i="10"/>
  <c r="M254" i="10"/>
  <c r="L254" i="10"/>
  <c r="J254" i="10"/>
  <c r="I254" i="10"/>
  <c r="G254" i="10"/>
  <c r="F254" i="10"/>
  <c r="M253" i="10"/>
  <c r="L253" i="10"/>
  <c r="J253" i="10"/>
  <c r="I253" i="10"/>
  <c r="G253" i="10"/>
  <c r="F253" i="10"/>
  <c r="M252" i="10"/>
  <c r="L252" i="10"/>
  <c r="J252" i="10"/>
  <c r="I252" i="10"/>
  <c r="G252" i="10"/>
  <c r="F252" i="10"/>
  <c r="M251" i="10"/>
  <c r="L251" i="10"/>
  <c r="J251" i="10"/>
  <c r="I251" i="10"/>
  <c r="G251" i="10"/>
  <c r="F251" i="10"/>
  <c r="M249" i="10"/>
  <c r="L249" i="10"/>
  <c r="J249" i="10"/>
  <c r="I249" i="10"/>
  <c r="G249" i="10"/>
  <c r="F249" i="10"/>
  <c r="G247" i="10"/>
  <c r="M247" i="10"/>
  <c r="L247" i="10"/>
  <c r="J247" i="10"/>
  <c r="I247" i="10"/>
  <c r="K345" i="10"/>
  <c r="K325" i="10"/>
  <c r="H345" i="10"/>
  <c r="H325" i="10"/>
  <c r="E345" i="10"/>
  <c r="E325" i="10"/>
  <c r="K344" i="10"/>
  <c r="K324" i="10"/>
  <c r="H344" i="10"/>
  <c r="H324" i="10"/>
  <c r="E344" i="10"/>
  <c r="E324" i="10"/>
  <c r="K343" i="10"/>
  <c r="K323" i="10"/>
  <c r="H343" i="10"/>
  <c r="H323" i="10"/>
  <c r="E343" i="10"/>
  <c r="E323" i="10"/>
  <c r="K342" i="10"/>
  <c r="K322" i="10"/>
  <c r="H342" i="10"/>
  <c r="H322" i="10"/>
  <c r="E342" i="10"/>
  <c r="E322" i="10"/>
  <c r="K341" i="10"/>
  <c r="K321" i="10"/>
  <c r="H341" i="10"/>
  <c r="H321" i="10"/>
  <c r="E341" i="10"/>
  <c r="E321" i="10"/>
  <c r="K340" i="10"/>
  <c r="K320" i="10"/>
  <c r="H340" i="10"/>
  <c r="H320" i="10"/>
  <c r="E340" i="10"/>
  <c r="E320" i="10"/>
  <c r="K339" i="10"/>
  <c r="K319" i="10"/>
  <c r="K338" i="10"/>
  <c r="K318" i="10"/>
  <c r="H338" i="10"/>
  <c r="H318" i="10"/>
  <c r="E338" i="10"/>
  <c r="E318" i="10"/>
  <c r="K337" i="10"/>
  <c r="K317" i="10"/>
  <c r="H337" i="10"/>
  <c r="H317" i="10"/>
  <c r="E337" i="10"/>
  <c r="E317" i="10"/>
  <c r="K336" i="10"/>
  <c r="K316" i="10"/>
  <c r="H336" i="10"/>
  <c r="H316" i="10"/>
  <c r="E336" i="10"/>
  <c r="E316" i="10"/>
  <c r="K335" i="10"/>
  <c r="K315" i="10"/>
  <c r="H335" i="10"/>
  <c r="H315" i="10"/>
  <c r="E335" i="10"/>
  <c r="E315" i="10"/>
  <c r="K334" i="10"/>
  <c r="K314" i="10"/>
  <c r="H334" i="10"/>
  <c r="H314" i="10"/>
  <c r="E334" i="10"/>
  <c r="E314" i="10"/>
  <c r="K313" i="10"/>
  <c r="H333" i="10"/>
  <c r="H313" i="10"/>
  <c r="E333" i="10"/>
  <c r="E313" i="10"/>
  <c r="K332" i="10"/>
  <c r="K312" i="10"/>
  <c r="H332" i="10"/>
  <c r="H312" i="10"/>
  <c r="E332" i="10"/>
  <c r="E312" i="10"/>
  <c r="K311" i="10"/>
  <c r="H331" i="10"/>
  <c r="H311" i="10"/>
  <c r="E331" i="10"/>
  <c r="E311" i="10"/>
  <c r="M330" i="10"/>
  <c r="M328" i="10" s="1"/>
  <c r="M326" i="10" s="1"/>
  <c r="M310" i="10"/>
  <c r="L310" i="10"/>
  <c r="L308" i="10" s="1"/>
  <c r="J330" i="10"/>
  <c r="J328" i="10" s="1"/>
  <c r="J310" i="10"/>
  <c r="J308" i="10" s="1"/>
  <c r="I328" i="10"/>
  <c r="I310" i="10"/>
  <c r="G330" i="10"/>
  <c r="G328" i="10" s="1"/>
  <c r="G310" i="10"/>
  <c r="F328" i="10"/>
  <c r="F310" i="10"/>
  <c r="F308" i="10" s="1"/>
  <c r="K329" i="10"/>
  <c r="K309" i="10"/>
  <c r="H329" i="10"/>
  <c r="H309" i="10"/>
  <c r="E329" i="10"/>
  <c r="E309" i="10"/>
  <c r="K327" i="10"/>
  <c r="K307" i="10"/>
  <c r="H327" i="10"/>
  <c r="H307" i="10"/>
  <c r="E307" i="10"/>
  <c r="D66" i="17" l="1"/>
  <c r="F62" i="5"/>
  <c r="D65" i="17"/>
  <c r="A1307" i="10"/>
  <c r="H258" i="10"/>
  <c r="K263" i="10"/>
  <c r="K330" i="10"/>
  <c r="H264" i="10"/>
  <c r="H263" i="10"/>
  <c r="K258" i="10"/>
  <c r="A1251" i="10"/>
  <c r="E310" i="10"/>
  <c r="K310" i="10"/>
  <c r="M308" i="10"/>
  <c r="M306" i="10" s="1"/>
  <c r="A1229" i="10"/>
  <c r="G308" i="10"/>
  <c r="G306" i="10" s="1"/>
  <c r="H310" i="10"/>
  <c r="A1347" i="10"/>
  <c r="D67" i="17"/>
  <c r="E330" i="10"/>
  <c r="D68" i="17"/>
  <c r="F61" i="5"/>
  <c r="L306" i="10"/>
  <c r="A1329" i="10"/>
  <c r="A1327" i="10"/>
  <c r="A1367" i="10"/>
  <c r="A1369" i="10"/>
  <c r="A1349" i="10"/>
  <c r="A1309" i="10"/>
  <c r="K1249" i="10"/>
  <c r="A1249" i="10" s="1"/>
  <c r="L1247" i="10"/>
  <c r="K1247" i="10" s="1"/>
  <c r="A332" i="10"/>
  <c r="A334" i="10"/>
  <c r="A336" i="10"/>
  <c r="A1231" i="10"/>
  <c r="A329" i="10"/>
  <c r="A331" i="10"/>
  <c r="A333" i="10"/>
  <c r="A335" i="10"/>
  <c r="I308" i="10"/>
  <c r="H308" i="10" s="1"/>
  <c r="K255" i="10"/>
  <c r="E327" i="10"/>
  <c r="A327" i="10" s="1"/>
  <c r="K247" i="10"/>
  <c r="H330" i="10"/>
  <c r="H328" i="10"/>
  <c r="E328" i="10"/>
  <c r="J326" i="10"/>
  <c r="J306" i="10"/>
  <c r="I326" i="10"/>
  <c r="G326" i="10"/>
  <c r="F326" i="10"/>
  <c r="F306" i="10"/>
  <c r="E40" i="2"/>
  <c r="E39" i="2"/>
  <c r="E38" i="2"/>
  <c r="K39" i="2"/>
  <c r="K40" i="2"/>
  <c r="H40" i="2"/>
  <c r="H39" i="2"/>
  <c r="H36" i="2"/>
  <c r="K36" i="2"/>
  <c r="K34" i="2"/>
  <c r="H34" i="2"/>
  <c r="E36" i="2"/>
  <c r="K328" i="10" l="1"/>
  <c r="A328" i="10" s="1"/>
  <c r="K326" i="10"/>
  <c r="D8" i="17" s="1"/>
  <c r="K306" i="10"/>
  <c r="D7" i="17" s="1"/>
  <c r="K308" i="10"/>
  <c r="E308" i="10"/>
  <c r="E306" i="10"/>
  <c r="E326" i="10"/>
  <c r="A1247" i="10"/>
  <c r="D62" i="17"/>
  <c r="I306" i="10"/>
  <c r="H306" i="10" s="1"/>
  <c r="H326" i="10"/>
  <c r="A330" i="10"/>
  <c r="E99" i="10"/>
  <c r="D6" i="3"/>
  <c r="C4" i="3"/>
  <c r="G33" i="2"/>
  <c r="A306" i="10" l="1"/>
  <c r="A326" i="10"/>
  <c r="G49" i="18"/>
  <c r="F49" i="18"/>
  <c r="G37" i="18"/>
  <c r="H37" i="18"/>
  <c r="G56" i="18"/>
  <c r="H56" i="18"/>
  <c r="G62" i="18"/>
  <c r="H62" i="18"/>
  <c r="G65" i="18"/>
  <c r="G61" i="18" s="1"/>
  <c r="H65" i="18"/>
  <c r="G72" i="18"/>
  <c r="H72" i="18"/>
  <c r="G52" i="18"/>
  <c r="H52" i="18"/>
  <c r="F72" i="18"/>
  <c r="F65" i="18"/>
  <c r="F62" i="18"/>
  <c r="F56" i="18"/>
  <c r="F52" i="18"/>
  <c r="D55" i="18"/>
  <c r="F23" i="18"/>
  <c r="G23" i="18"/>
  <c r="H23" i="18"/>
  <c r="F5" i="18"/>
  <c r="F35" i="18" s="1"/>
  <c r="G5" i="18"/>
  <c r="G35" i="18" s="1"/>
  <c r="H5" i="18"/>
  <c r="H35" i="18" s="1"/>
  <c r="F11" i="18"/>
  <c r="G11" i="18"/>
  <c r="H11" i="18"/>
  <c r="H9" i="18" l="1"/>
  <c r="H36" i="18" s="1"/>
  <c r="H34" i="18" s="1"/>
  <c r="H46" i="18" s="1"/>
  <c r="H50" i="18" s="1"/>
  <c r="G9" i="18"/>
  <c r="G36" i="18" s="1"/>
  <c r="G34" i="18" s="1"/>
  <c r="G46" i="18" s="1"/>
  <c r="G50" i="18" s="1"/>
  <c r="G75" i="18" s="1"/>
  <c r="F9" i="18"/>
  <c r="F36" i="18" s="1"/>
  <c r="F34" i="18" s="1"/>
  <c r="F46" i="18" s="1"/>
  <c r="F50" i="18" s="1"/>
  <c r="F51" i="18"/>
  <c r="G51" i="18"/>
  <c r="F61" i="18"/>
  <c r="H51" i="18"/>
  <c r="H61" i="18"/>
  <c r="F4" i="18"/>
  <c r="F3" i="18" s="1"/>
  <c r="H4" i="18"/>
  <c r="H3" i="18" s="1"/>
  <c r="I29" i="1"/>
  <c r="E59" i="18" s="1"/>
  <c r="I28" i="1"/>
  <c r="E58" i="18" s="1"/>
  <c r="I25" i="1"/>
  <c r="E55" i="18" s="1"/>
  <c r="I24" i="1"/>
  <c r="E54" i="18" s="1"/>
  <c r="I23" i="1"/>
  <c r="E53" i="18" s="1"/>
  <c r="K22" i="1"/>
  <c r="J22" i="1"/>
  <c r="F29" i="1"/>
  <c r="D59" i="18" s="1"/>
  <c r="F28" i="1"/>
  <c r="D58" i="18" s="1"/>
  <c r="F25" i="1"/>
  <c r="F24" i="1"/>
  <c r="D54" i="18" s="1"/>
  <c r="F23" i="1"/>
  <c r="D53" i="18" s="1"/>
  <c r="H22" i="1"/>
  <c r="G22" i="1"/>
  <c r="D22" i="1"/>
  <c r="C24" i="1"/>
  <c r="C54" i="18" s="1"/>
  <c r="C25" i="1"/>
  <c r="C55" i="18" s="1"/>
  <c r="C28" i="1"/>
  <c r="C58" i="18" s="1"/>
  <c r="C29" i="1"/>
  <c r="C59" i="18" s="1"/>
  <c r="I44" i="1"/>
  <c r="E74" i="18" s="1"/>
  <c r="I43" i="1"/>
  <c r="E73" i="18" s="1"/>
  <c r="K42" i="1"/>
  <c r="J42" i="1"/>
  <c r="I41" i="1"/>
  <c r="E71" i="18" s="1"/>
  <c r="K39" i="1"/>
  <c r="I37" i="1"/>
  <c r="E67" i="18" s="1"/>
  <c r="I36" i="1"/>
  <c r="E66" i="18" s="1"/>
  <c r="K35" i="1"/>
  <c r="J35" i="1"/>
  <c r="I34" i="1"/>
  <c r="E64" i="18" s="1"/>
  <c r="I33" i="1"/>
  <c r="E63" i="18" s="1"/>
  <c r="K32" i="1"/>
  <c r="K31" i="1" s="1"/>
  <c r="J32" i="1"/>
  <c r="J31" i="1" s="1"/>
  <c r="F44" i="1"/>
  <c r="D74" i="18" s="1"/>
  <c r="F43" i="1"/>
  <c r="D73" i="18" s="1"/>
  <c r="H42" i="1"/>
  <c r="G42" i="1"/>
  <c r="F41" i="1"/>
  <c r="D71" i="18" s="1"/>
  <c r="H39" i="1"/>
  <c r="H38" i="1" s="1"/>
  <c r="F37" i="1"/>
  <c r="D67" i="18" s="1"/>
  <c r="F36" i="1"/>
  <c r="D66" i="18" s="1"/>
  <c r="H35" i="1"/>
  <c r="G35" i="1"/>
  <c r="F34" i="1"/>
  <c r="D64" i="18" s="1"/>
  <c r="F33" i="1"/>
  <c r="D63" i="18" s="1"/>
  <c r="H32" i="1"/>
  <c r="H31" i="1" s="1"/>
  <c r="E42" i="1"/>
  <c r="D42" i="1"/>
  <c r="C33" i="1"/>
  <c r="C63" i="18" s="1"/>
  <c r="C34" i="1"/>
  <c r="C36" i="1"/>
  <c r="C66" i="18" s="1"/>
  <c r="C37" i="1"/>
  <c r="C67" i="18" s="1"/>
  <c r="C43" i="1"/>
  <c r="C73" i="18" s="1"/>
  <c r="C44" i="1"/>
  <c r="C74" i="18" s="1"/>
  <c r="E32" i="1"/>
  <c r="E35" i="1"/>
  <c r="D35" i="1"/>
  <c r="D32" i="1"/>
  <c r="G4" i="18" l="1"/>
  <c r="G3" i="18" s="1"/>
  <c r="A34" i="1"/>
  <c r="C64" i="18"/>
  <c r="E10" i="15"/>
  <c r="E9" i="15" s="1"/>
  <c r="D10" i="15"/>
  <c r="D9" i="15" s="1"/>
  <c r="F60" i="18"/>
  <c r="F75" i="18" s="1"/>
  <c r="H60" i="18"/>
  <c r="H75" i="18" s="1"/>
  <c r="A36" i="1"/>
  <c r="A28" i="1"/>
  <c r="A33" i="1"/>
  <c r="A24" i="1"/>
  <c r="A43" i="1"/>
  <c r="A25" i="1"/>
  <c r="A44" i="1"/>
  <c r="A37" i="1"/>
  <c r="A29" i="1"/>
  <c r="E31" i="1"/>
  <c r="K38" i="1"/>
  <c r="K30" i="1" s="1"/>
  <c r="I42" i="1"/>
  <c r="E72" i="18" s="1"/>
  <c r="I22" i="1"/>
  <c r="E52" i="18" s="1"/>
  <c r="F22" i="1"/>
  <c r="D52" i="18" s="1"/>
  <c r="C35" i="1"/>
  <c r="C65" i="18" s="1"/>
  <c r="F42" i="1"/>
  <c r="D72" i="18" s="1"/>
  <c r="C32" i="1"/>
  <c r="C62" i="18" s="1"/>
  <c r="F32" i="1"/>
  <c r="D62" i="18" s="1"/>
  <c r="F35" i="1"/>
  <c r="D65" i="18" s="1"/>
  <c r="H30" i="1"/>
  <c r="D31" i="1"/>
  <c r="G31" i="1"/>
  <c r="I35" i="1"/>
  <c r="E65" i="18" s="1"/>
  <c r="I31" i="1"/>
  <c r="E61" i="18" s="1"/>
  <c r="I32" i="1"/>
  <c r="E62" i="18" s="1"/>
  <c r="C42" i="1"/>
  <c r="C72" i="18" s="1"/>
  <c r="D23" i="3"/>
  <c r="D22" i="3" s="1"/>
  <c r="D16" i="3" s="1"/>
  <c r="D15" i="18" s="1"/>
  <c r="E22" i="3"/>
  <c r="E16" i="3" s="1"/>
  <c r="C23" i="3"/>
  <c r="C22" i="3" s="1"/>
  <c r="C16" i="3" s="1"/>
  <c r="C15" i="18" l="1"/>
  <c r="A42" i="1"/>
  <c r="C31" i="1"/>
  <c r="C61" i="18" s="1"/>
  <c r="A35" i="1"/>
  <c r="A32" i="1"/>
  <c r="F31" i="1"/>
  <c r="D61" i="18" s="1"/>
  <c r="D25" i="2" l="1"/>
  <c r="J25" i="2"/>
  <c r="J7" i="1" s="1"/>
  <c r="E15" i="18"/>
  <c r="G25" i="2"/>
  <c r="F25" i="2" s="1"/>
  <c r="A31" i="1"/>
  <c r="A8" i="5"/>
  <c r="A9" i="5"/>
  <c r="A12" i="5"/>
  <c r="A14" i="5"/>
  <c r="A15" i="5"/>
  <c r="A19" i="5"/>
  <c r="A20" i="5"/>
  <c r="A21" i="5"/>
  <c r="A23" i="5"/>
  <c r="A24" i="5"/>
  <c r="A25" i="5"/>
  <c r="A27" i="5"/>
  <c r="A29" i="5"/>
  <c r="A30" i="5"/>
  <c r="A31" i="5"/>
  <c r="A35" i="5"/>
  <c r="A36" i="5"/>
  <c r="A37" i="5"/>
  <c r="A38" i="5"/>
  <c r="A48" i="5"/>
  <c r="A51" i="5"/>
  <c r="A52" i="5"/>
  <c r="A53" i="5"/>
  <c r="A55" i="5"/>
  <c r="A56" i="5"/>
  <c r="A66" i="5"/>
  <c r="A68" i="5"/>
  <c r="A69" i="5"/>
  <c r="A70" i="5"/>
  <c r="A74" i="5"/>
  <c r="A76" i="5"/>
  <c r="A77" i="5"/>
  <c r="A81" i="5"/>
  <c r="L90" i="10"/>
  <c r="K117" i="10"/>
  <c r="F1479" i="10"/>
  <c r="E1543" i="10"/>
  <c r="I34" i="2"/>
  <c r="E7" i="18" s="1"/>
  <c r="D32" i="2"/>
  <c r="D23" i="2" s="1"/>
  <c r="F40" i="2"/>
  <c r="F39" i="2"/>
  <c r="F37" i="2"/>
  <c r="F36" i="2"/>
  <c r="F33" i="2"/>
  <c r="I40" i="2"/>
  <c r="I38" i="2"/>
  <c r="I37" i="2"/>
  <c r="K1783" i="10"/>
  <c r="K1763" i="10"/>
  <c r="K1743" i="10"/>
  <c r="E1703" i="10"/>
  <c r="H1703" i="10"/>
  <c r="K1703" i="10"/>
  <c r="H1681" i="10"/>
  <c r="K1681" i="10"/>
  <c r="E1663" i="10"/>
  <c r="I1484" i="10"/>
  <c r="H1663" i="10"/>
  <c r="K1663" i="10"/>
  <c r="H1643" i="10"/>
  <c r="K1643" i="10"/>
  <c r="E1623" i="10"/>
  <c r="H1601" i="10"/>
  <c r="E1581" i="10"/>
  <c r="L1481" i="10"/>
  <c r="H1561" i="10"/>
  <c r="K1561" i="10"/>
  <c r="L1483" i="10"/>
  <c r="K1299" i="10"/>
  <c r="F1071" i="10"/>
  <c r="F1069" i="10" s="1"/>
  <c r="F1067" i="10" s="1"/>
  <c r="H158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H83" i="10"/>
  <c r="K83" i="10"/>
  <c r="K84" i="10"/>
  <c r="K85" i="10"/>
  <c r="K69" i="10"/>
  <c r="F68" i="10"/>
  <c r="G70" i="10"/>
  <c r="G68" i="10" s="1"/>
  <c r="G66" i="10" s="1"/>
  <c r="J70" i="10"/>
  <c r="M70" i="10"/>
  <c r="M68" i="10" s="1"/>
  <c r="M66" i="10" s="1"/>
  <c r="H71" i="10"/>
  <c r="H72" i="10"/>
  <c r="H73" i="10"/>
  <c r="H74" i="10"/>
  <c r="H75" i="10"/>
  <c r="H76" i="10"/>
  <c r="H77" i="10"/>
  <c r="H78" i="10"/>
  <c r="H80" i="10"/>
  <c r="H81" i="10"/>
  <c r="H84" i="10"/>
  <c r="H85" i="10"/>
  <c r="H89" i="10"/>
  <c r="K89" i="10"/>
  <c r="G88" i="10"/>
  <c r="G86" i="10" s="1"/>
  <c r="J88" i="10"/>
  <c r="J86" i="10" s="1"/>
  <c r="H91" i="10"/>
  <c r="K91" i="10"/>
  <c r="H92" i="10"/>
  <c r="K92" i="10"/>
  <c r="H93" i="10"/>
  <c r="K93" i="10"/>
  <c r="H94" i="10"/>
  <c r="K94" i="10"/>
  <c r="H95" i="10"/>
  <c r="K95" i="10"/>
  <c r="H96" i="10"/>
  <c r="K96" i="10"/>
  <c r="H97" i="10"/>
  <c r="K97" i="10"/>
  <c r="H98" i="10"/>
  <c r="H99" i="10"/>
  <c r="K99" i="10"/>
  <c r="H100" i="10"/>
  <c r="K100" i="10"/>
  <c r="H101" i="10"/>
  <c r="K101" i="10"/>
  <c r="H102" i="10"/>
  <c r="K102" i="10"/>
  <c r="H103" i="10"/>
  <c r="H104" i="10"/>
  <c r="K104" i="10"/>
  <c r="H105" i="10"/>
  <c r="K105" i="10"/>
  <c r="K98" i="10"/>
  <c r="M425" i="10"/>
  <c r="L425" i="10"/>
  <c r="M424" i="10"/>
  <c r="L424" i="10"/>
  <c r="M423" i="10"/>
  <c r="L423" i="10"/>
  <c r="M422" i="10"/>
  <c r="L422" i="10"/>
  <c r="M421" i="10"/>
  <c r="L421" i="10"/>
  <c r="M420" i="10"/>
  <c r="M419" i="10"/>
  <c r="L419" i="10"/>
  <c r="M418" i="10"/>
  <c r="M417" i="10"/>
  <c r="L417" i="10"/>
  <c r="M416" i="10"/>
  <c r="L416" i="10"/>
  <c r="M415" i="10"/>
  <c r="L415" i="10"/>
  <c r="M414" i="10"/>
  <c r="L414" i="10"/>
  <c r="M413" i="10"/>
  <c r="L413" i="10"/>
  <c r="M412" i="10"/>
  <c r="L412" i="10"/>
  <c r="M411" i="10"/>
  <c r="L411" i="10"/>
  <c r="M409" i="10"/>
  <c r="L409" i="10"/>
  <c r="M407" i="10"/>
  <c r="J425" i="10"/>
  <c r="I425" i="10"/>
  <c r="J424" i="10"/>
  <c r="I424" i="10"/>
  <c r="J423" i="10"/>
  <c r="I423" i="10"/>
  <c r="J422" i="10"/>
  <c r="I422" i="10"/>
  <c r="J421" i="10"/>
  <c r="I421" i="10"/>
  <c r="J420" i="10"/>
  <c r="I420" i="10"/>
  <c r="J419" i="10"/>
  <c r="I419" i="10"/>
  <c r="H419" i="10"/>
  <c r="J418" i="10"/>
  <c r="J417" i="10"/>
  <c r="I417" i="10"/>
  <c r="J416" i="10"/>
  <c r="I416" i="10"/>
  <c r="J415" i="10"/>
  <c r="I415" i="10"/>
  <c r="J414" i="10"/>
  <c r="I414" i="10"/>
  <c r="J413" i="10"/>
  <c r="I413" i="10"/>
  <c r="J412" i="10"/>
  <c r="I412" i="10"/>
  <c r="J411" i="10"/>
  <c r="I411" i="10"/>
  <c r="J409" i="10"/>
  <c r="I409" i="10"/>
  <c r="J407" i="10"/>
  <c r="G407" i="10"/>
  <c r="F409" i="10"/>
  <c r="G409" i="10"/>
  <c r="F411" i="10"/>
  <c r="G411" i="10"/>
  <c r="F412" i="10"/>
  <c r="G412" i="10"/>
  <c r="F413" i="10"/>
  <c r="G413" i="10"/>
  <c r="F414" i="10"/>
  <c r="G414" i="10"/>
  <c r="F415" i="10"/>
  <c r="G415" i="10"/>
  <c r="F416" i="10"/>
  <c r="G416" i="10"/>
  <c r="F417" i="10"/>
  <c r="G417" i="10"/>
  <c r="F418" i="10"/>
  <c r="G418" i="10"/>
  <c r="E419" i="10"/>
  <c r="F419" i="10"/>
  <c r="G419" i="10"/>
  <c r="F420" i="10"/>
  <c r="G420" i="10"/>
  <c r="F421" i="10"/>
  <c r="G421" i="10"/>
  <c r="F422" i="10"/>
  <c r="G422" i="10"/>
  <c r="F423" i="10"/>
  <c r="G423" i="10"/>
  <c r="F424" i="10"/>
  <c r="G424" i="10"/>
  <c r="F425" i="10"/>
  <c r="G425" i="10"/>
  <c r="I347" i="10"/>
  <c r="K1434" i="10"/>
  <c r="F1468" i="10"/>
  <c r="G1468" i="10"/>
  <c r="I1468" i="10"/>
  <c r="J1468" i="10"/>
  <c r="L1468" i="10"/>
  <c r="M1468" i="10"/>
  <c r="F1470" i="10"/>
  <c r="G1470" i="10"/>
  <c r="I1470" i="10"/>
  <c r="J1470" i="10"/>
  <c r="L1470" i="10"/>
  <c r="M1470" i="10"/>
  <c r="F1472" i="10"/>
  <c r="G1472" i="10"/>
  <c r="I1472" i="10"/>
  <c r="J1472" i="10"/>
  <c r="L1472" i="10"/>
  <c r="M1472" i="10"/>
  <c r="F1473" i="10"/>
  <c r="G1473" i="10"/>
  <c r="I1473" i="10"/>
  <c r="J1473" i="10"/>
  <c r="L1473" i="10"/>
  <c r="M1473" i="10"/>
  <c r="F1474" i="10"/>
  <c r="G1474" i="10"/>
  <c r="I1474" i="10"/>
  <c r="J1474" i="10"/>
  <c r="L1474" i="10"/>
  <c r="M1474" i="10"/>
  <c r="F1475" i="10"/>
  <c r="G1475" i="10"/>
  <c r="I1475" i="10"/>
  <c r="J1475" i="10"/>
  <c r="L1475" i="10"/>
  <c r="M1475" i="10"/>
  <c r="F1476" i="10"/>
  <c r="G1476" i="10"/>
  <c r="I1476" i="10"/>
  <c r="J1476" i="10"/>
  <c r="L1476" i="10"/>
  <c r="M1476" i="10"/>
  <c r="F1477" i="10"/>
  <c r="G1477" i="10"/>
  <c r="I1477" i="10"/>
  <c r="J1477" i="10"/>
  <c r="L1477" i="10"/>
  <c r="M1477" i="10"/>
  <c r="F1478" i="10"/>
  <c r="G1478" i="10"/>
  <c r="I1478" i="10"/>
  <c r="J1478" i="10"/>
  <c r="L1478" i="10"/>
  <c r="M1478" i="10"/>
  <c r="G1479" i="10"/>
  <c r="I1479" i="10"/>
  <c r="J1479" i="10"/>
  <c r="L1479" i="10"/>
  <c r="M1479" i="10"/>
  <c r="E1480" i="10"/>
  <c r="F1480" i="10"/>
  <c r="G1480" i="10"/>
  <c r="H1480" i="10"/>
  <c r="I1480" i="10"/>
  <c r="J1480" i="10"/>
  <c r="L1480" i="10"/>
  <c r="M1480" i="10"/>
  <c r="G1481" i="10"/>
  <c r="J1481" i="10"/>
  <c r="M1481" i="10"/>
  <c r="F1482" i="10"/>
  <c r="G1482" i="10"/>
  <c r="I1482" i="10"/>
  <c r="J1482" i="10"/>
  <c r="L1482" i="10"/>
  <c r="M1482" i="10"/>
  <c r="G1483" i="10"/>
  <c r="J1483" i="10"/>
  <c r="M1483" i="10"/>
  <c r="F1484" i="10"/>
  <c r="G1484" i="10"/>
  <c r="J1484" i="10"/>
  <c r="L1484" i="10"/>
  <c r="M1484" i="10"/>
  <c r="F1485" i="10"/>
  <c r="G1485" i="10"/>
  <c r="I1485" i="10"/>
  <c r="J1485" i="10"/>
  <c r="L1485" i="10"/>
  <c r="M1485" i="10"/>
  <c r="F1486" i="10"/>
  <c r="G1486" i="10"/>
  <c r="I1486" i="10"/>
  <c r="J1486" i="10"/>
  <c r="L1486" i="10"/>
  <c r="M1486" i="10"/>
  <c r="K1826" i="10"/>
  <c r="H1826" i="10"/>
  <c r="E1826" i="10"/>
  <c r="K1825" i="10"/>
  <c r="H1825" i="10"/>
  <c r="E1825" i="10"/>
  <c r="K1824" i="10"/>
  <c r="H1824" i="10"/>
  <c r="E1824" i="10"/>
  <c r="K1823" i="10"/>
  <c r="H1823" i="10"/>
  <c r="E1823" i="10"/>
  <c r="K1822" i="10"/>
  <c r="H1822" i="10"/>
  <c r="E1822" i="10"/>
  <c r="K1821" i="10"/>
  <c r="H1821" i="10"/>
  <c r="E1821" i="10"/>
  <c r="K1820" i="10"/>
  <c r="A1820" i="10" s="1"/>
  <c r="K1819" i="10"/>
  <c r="H1819" i="10"/>
  <c r="E1819" i="10"/>
  <c r="K1818" i="10"/>
  <c r="H1818" i="10"/>
  <c r="E1818" i="10"/>
  <c r="K1817" i="10"/>
  <c r="H1817" i="10"/>
  <c r="E1817" i="10"/>
  <c r="K1816" i="10"/>
  <c r="H1816" i="10"/>
  <c r="E1816" i="10"/>
  <c r="K1815" i="10"/>
  <c r="H1815" i="10"/>
  <c r="E1815" i="10"/>
  <c r="K1814" i="10"/>
  <c r="H1814" i="10"/>
  <c r="E1814" i="10"/>
  <c r="K1813" i="10"/>
  <c r="H1813" i="10"/>
  <c r="E1813" i="10"/>
  <c r="K1812" i="10"/>
  <c r="H1812" i="10"/>
  <c r="E1812" i="10"/>
  <c r="M1811" i="10"/>
  <c r="M1809" i="10" s="1"/>
  <c r="M1807" i="10" s="1"/>
  <c r="L1811" i="10"/>
  <c r="J1811" i="10"/>
  <c r="I1811" i="10"/>
  <c r="I1809" i="10" s="1"/>
  <c r="G1811" i="10"/>
  <c r="G1809" i="10" s="1"/>
  <c r="F1811" i="10"/>
  <c r="F1809" i="10" s="1"/>
  <c r="F1807" i="10" s="1"/>
  <c r="K1810" i="10"/>
  <c r="H1810" i="10"/>
  <c r="E1810" i="10"/>
  <c r="K1808" i="10"/>
  <c r="H1808" i="10"/>
  <c r="E1808" i="10"/>
  <c r="K1806" i="10"/>
  <c r="H1806" i="10"/>
  <c r="E1806" i="10"/>
  <c r="K1805" i="10"/>
  <c r="H1805" i="10"/>
  <c r="E1805" i="10"/>
  <c r="K1804" i="10"/>
  <c r="H1804" i="10"/>
  <c r="E1804" i="10"/>
  <c r="K1803" i="10"/>
  <c r="H1803" i="10"/>
  <c r="E1803" i="10"/>
  <c r="K1802" i="10"/>
  <c r="H1802" i="10"/>
  <c r="E1802" i="10"/>
  <c r="K1801" i="10"/>
  <c r="H1801" i="10"/>
  <c r="E1801" i="10"/>
  <c r="K1800" i="10"/>
  <c r="A1800" i="10" s="1"/>
  <c r="K1799" i="10"/>
  <c r="H1799" i="10"/>
  <c r="E1799" i="10"/>
  <c r="K1798" i="10"/>
  <c r="H1798" i="10"/>
  <c r="E1798" i="10"/>
  <c r="K1797" i="10"/>
  <c r="H1797" i="10"/>
  <c r="E1797" i="10"/>
  <c r="K1796" i="10"/>
  <c r="H1796" i="10"/>
  <c r="E1796" i="10"/>
  <c r="K1795" i="10"/>
  <c r="H1795" i="10"/>
  <c r="E1795" i="10"/>
  <c r="K1794" i="10"/>
  <c r="H1794" i="10"/>
  <c r="E1794" i="10"/>
  <c r="K1793" i="10"/>
  <c r="H1793" i="10"/>
  <c r="E1793" i="10"/>
  <c r="K1792" i="10"/>
  <c r="H1792" i="10"/>
  <c r="E1792" i="10"/>
  <c r="M1791" i="10"/>
  <c r="M1789" i="10" s="1"/>
  <c r="L1791" i="10"/>
  <c r="L1789" i="10" s="1"/>
  <c r="L1787" i="10" s="1"/>
  <c r="J1791" i="10"/>
  <c r="J1789" i="10" s="1"/>
  <c r="J1787" i="10" s="1"/>
  <c r="I1791" i="10"/>
  <c r="I1789" i="10" s="1"/>
  <c r="G1791" i="10"/>
  <c r="G1789" i="10" s="1"/>
  <c r="G1787" i="10" s="1"/>
  <c r="F1791" i="10"/>
  <c r="K1790" i="10"/>
  <c r="H1790" i="10"/>
  <c r="E1790" i="10"/>
  <c r="K1788" i="10"/>
  <c r="H1788" i="10"/>
  <c r="E1788" i="10"/>
  <c r="K1786" i="10"/>
  <c r="H1786" i="10"/>
  <c r="E1786" i="10"/>
  <c r="K1785" i="10"/>
  <c r="H1785" i="10"/>
  <c r="E1785" i="10"/>
  <c r="K1784" i="10"/>
  <c r="H1784" i="10"/>
  <c r="E1784" i="10"/>
  <c r="H1783" i="10"/>
  <c r="E1783" i="10"/>
  <c r="K1782" i="10"/>
  <c r="H1782" i="10"/>
  <c r="E1782" i="10"/>
  <c r="K1781" i="10"/>
  <c r="H1781" i="10"/>
  <c r="E1781" i="10"/>
  <c r="K1780" i="10"/>
  <c r="A1780" i="10" s="1"/>
  <c r="K1779" i="10"/>
  <c r="H1779" i="10"/>
  <c r="E1779" i="10"/>
  <c r="K1778" i="10"/>
  <c r="H1778" i="10"/>
  <c r="E1778" i="10"/>
  <c r="K1777" i="10"/>
  <c r="H1777" i="10"/>
  <c r="E1777" i="10"/>
  <c r="K1776" i="10"/>
  <c r="H1776" i="10"/>
  <c r="E1776" i="10"/>
  <c r="K1775" i="10"/>
  <c r="H1775" i="10"/>
  <c r="E1775" i="10"/>
  <c r="K1774" i="10"/>
  <c r="H1774" i="10"/>
  <c r="E1774" i="10"/>
  <c r="K1773" i="10"/>
  <c r="H1773" i="10"/>
  <c r="E1773" i="10"/>
  <c r="K1772" i="10"/>
  <c r="H1772" i="10"/>
  <c r="E1772" i="10"/>
  <c r="M1771" i="10"/>
  <c r="M1769" i="10" s="1"/>
  <c r="M1767" i="10" s="1"/>
  <c r="L1771" i="10"/>
  <c r="L1769" i="10" s="1"/>
  <c r="J1771" i="10"/>
  <c r="J1769" i="10" s="1"/>
  <c r="J1767" i="10" s="1"/>
  <c r="I1771" i="10"/>
  <c r="G1771" i="10"/>
  <c r="G1769" i="10" s="1"/>
  <c r="G1767" i="10" s="1"/>
  <c r="F1771" i="10"/>
  <c r="F1769" i="10" s="1"/>
  <c r="K1770" i="10"/>
  <c r="H1770" i="10"/>
  <c r="E1770" i="10"/>
  <c r="K1768" i="10"/>
  <c r="H1768" i="10"/>
  <c r="E1768" i="10"/>
  <c r="K1766" i="10"/>
  <c r="H1766" i="10"/>
  <c r="E1766" i="10"/>
  <c r="K1765" i="10"/>
  <c r="H1765" i="10"/>
  <c r="E1765" i="10"/>
  <c r="K1764" i="10"/>
  <c r="H1764" i="10"/>
  <c r="E1764" i="10"/>
  <c r="H1763" i="10"/>
  <c r="E1763" i="10"/>
  <c r="K1762" i="10"/>
  <c r="H1762" i="10"/>
  <c r="E1762" i="10"/>
  <c r="K1761" i="10"/>
  <c r="H1761" i="10"/>
  <c r="E1761" i="10"/>
  <c r="K1760" i="10"/>
  <c r="A1760" i="10" s="1"/>
  <c r="K1759" i="10"/>
  <c r="H1759" i="10"/>
  <c r="E1759" i="10"/>
  <c r="K1758" i="10"/>
  <c r="H1758" i="10"/>
  <c r="E1758" i="10"/>
  <c r="K1757" i="10"/>
  <c r="H1757" i="10"/>
  <c r="E1757" i="10"/>
  <c r="K1756" i="10"/>
  <c r="H1756" i="10"/>
  <c r="E1756" i="10"/>
  <c r="K1755" i="10"/>
  <c r="H1755" i="10"/>
  <c r="E1755" i="10"/>
  <c r="K1754" i="10"/>
  <c r="H1754" i="10"/>
  <c r="E1754" i="10"/>
  <c r="K1753" i="10"/>
  <c r="H1753" i="10"/>
  <c r="E1753" i="10"/>
  <c r="K1752" i="10"/>
  <c r="H1752" i="10"/>
  <c r="E1752" i="10"/>
  <c r="M1751" i="10"/>
  <c r="L1751" i="10"/>
  <c r="L1749" i="10" s="1"/>
  <c r="L1747" i="10" s="1"/>
  <c r="J1751" i="10"/>
  <c r="J1749" i="10" s="1"/>
  <c r="J1747" i="10" s="1"/>
  <c r="I1751" i="10"/>
  <c r="G1751" i="10"/>
  <c r="F1751" i="10"/>
  <c r="F1749" i="10" s="1"/>
  <c r="F1747" i="10" s="1"/>
  <c r="K1750" i="10"/>
  <c r="H1750" i="10"/>
  <c r="E1750" i="10"/>
  <c r="K1748" i="10"/>
  <c r="H1748" i="10"/>
  <c r="E1748" i="10"/>
  <c r="K1746" i="10"/>
  <c r="H1746" i="10"/>
  <c r="E1746" i="10"/>
  <c r="K1745" i="10"/>
  <c r="H1745" i="10"/>
  <c r="E1745" i="10"/>
  <c r="K1744" i="10"/>
  <c r="H1744" i="10"/>
  <c r="E1744" i="10"/>
  <c r="H1743" i="10"/>
  <c r="E1743" i="10"/>
  <c r="K1742" i="10"/>
  <c r="H1742" i="10"/>
  <c r="E1742" i="10"/>
  <c r="K1741" i="10"/>
  <c r="H1741" i="10"/>
  <c r="E1741" i="10"/>
  <c r="K1740" i="10"/>
  <c r="A1740" i="10" s="1"/>
  <c r="K1739" i="10"/>
  <c r="H1739" i="10"/>
  <c r="E1739" i="10"/>
  <c r="K1738" i="10"/>
  <c r="H1738" i="10"/>
  <c r="E1738" i="10"/>
  <c r="K1737" i="10"/>
  <c r="H1737" i="10"/>
  <c r="E1737" i="10"/>
  <c r="K1736" i="10"/>
  <c r="H1736" i="10"/>
  <c r="E1736" i="10"/>
  <c r="K1735" i="10"/>
  <c r="H1735" i="10"/>
  <c r="E1735" i="10"/>
  <c r="K1734" i="10"/>
  <c r="H1734" i="10"/>
  <c r="E1734" i="10"/>
  <c r="K1733" i="10"/>
  <c r="H1733" i="10"/>
  <c r="E1733" i="10"/>
  <c r="K1732" i="10"/>
  <c r="H1732" i="10"/>
  <c r="E1732" i="10"/>
  <c r="M1731" i="10"/>
  <c r="M1729" i="10" s="1"/>
  <c r="L1731" i="10"/>
  <c r="J1731" i="10"/>
  <c r="I1731" i="10"/>
  <c r="I1729" i="10" s="1"/>
  <c r="I1727" i="10" s="1"/>
  <c r="G1731" i="10"/>
  <c r="F1731" i="10"/>
  <c r="F1729" i="10" s="1"/>
  <c r="F1727" i="10" s="1"/>
  <c r="K1730" i="10"/>
  <c r="H1730" i="10"/>
  <c r="E1730" i="10"/>
  <c r="K1728" i="10"/>
  <c r="H1728" i="10"/>
  <c r="E1728" i="10"/>
  <c r="L190" i="10"/>
  <c r="L188" i="10" s="1"/>
  <c r="K109" i="10"/>
  <c r="K111" i="10"/>
  <c r="K112" i="10"/>
  <c r="K113" i="10"/>
  <c r="K114" i="10"/>
  <c r="K115" i="10"/>
  <c r="K116" i="10"/>
  <c r="K118" i="10"/>
  <c r="K119" i="10"/>
  <c r="A119" i="10" s="1"/>
  <c r="K120" i="10"/>
  <c r="K121" i="10"/>
  <c r="K122" i="10"/>
  <c r="K123" i="10"/>
  <c r="K124" i="10"/>
  <c r="K125" i="10"/>
  <c r="K147" i="10"/>
  <c r="K149" i="10"/>
  <c r="K151" i="10"/>
  <c r="K152" i="10"/>
  <c r="K153" i="10"/>
  <c r="K154" i="10"/>
  <c r="K155" i="10"/>
  <c r="K156" i="10"/>
  <c r="K157" i="10"/>
  <c r="K158" i="10"/>
  <c r="K159" i="10"/>
  <c r="A159" i="10" s="1"/>
  <c r="K160" i="10"/>
  <c r="K161" i="10"/>
  <c r="K162" i="10"/>
  <c r="K163" i="10"/>
  <c r="K164" i="10"/>
  <c r="K165" i="10"/>
  <c r="K167" i="10"/>
  <c r="K169" i="10"/>
  <c r="K171" i="10"/>
  <c r="K172" i="10"/>
  <c r="K173" i="10"/>
  <c r="K174" i="10"/>
  <c r="K175" i="10"/>
  <c r="K176" i="10"/>
  <c r="K177" i="10"/>
  <c r="K178" i="10"/>
  <c r="K179" i="10"/>
  <c r="A179" i="10" s="1"/>
  <c r="K180" i="10"/>
  <c r="K181" i="10"/>
  <c r="K182" i="10"/>
  <c r="K183" i="10"/>
  <c r="K184" i="10"/>
  <c r="K185" i="10"/>
  <c r="K187" i="10"/>
  <c r="K189" i="10"/>
  <c r="K191" i="10"/>
  <c r="K192" i="10"/>
  <c r="K193" i="10"/>
  <c r="K194" i="10"/>
  <c r="K195" i="10"/>
  <c r="K196" i="10"/>
  <c r="K197" i="10"/>
  <c r="K198" i="10"/>
  <c r="K200" i="10"/>
  <c r="K201" i="10"/>
  <c r="K202" i="10"/>
  <c r="K203" i="10"/>
  <c r="K204" i="10"/>
  <c r="K205" i="10"/>
  <c r="K207" i="10"/>
  <c r="K209" i="10"/>
  <c r="K211" i="10"/>
  <c r="K212" i="10"/>
  <c r="K213" i="10"/>
  <c r="K214" i="10"/>
  <c r="K215" i="10"/>
  <c r="K216" i="10"/>
  <c r="K217" i="10"/>
  <c r="K218" i="10"/>
  <c r="K219" i="10"/>
  <c r="A219" i="10" s="1"/>
  <c r="K220" i="10"/>
  <c r="K221" i="10"/>
  <c r="K222" i="10"/>
  <c r="K223" i="10"/>
  <c r="K224" i="10"/>
  <c r="K225" i="10"/>
  <c r="K267" i="10"/>
  <c r="K269" i="10"/>
  <c r="K271" i="10"/>
  <c r="K272" i="10"/>
  <c r="K273" i="10"/>
  <c r="K274" i="10"/>
  <c r="K275" i="10"/>
  <c r="K276" i="10"/>
  <c r="K277" i="10"/>
  <c r="K279" i="10"/>
  <c r="A279" i="10" s="1"/>
  <c r="K280" i="10"/>
  <c r="K281" i="10"/>
  <c r="K282" i="10"/>
  <c r="K283" i="10"/>
  <c r="K284" i="10"/>
  <c r="K285" i="10"/>
  <c r="K287" i="10"/>
  <c r="K289" i="10"/>
  <c r="K291" i="10"/>
  <c r="K292" i="10"/>
  <c r="K293" i="10"/>
  <c r="K294" i="10"/>
  <c r="K295" i="10"/>
  <c r="K296" i="10"/>
  <c r="K297" i="10"/>
  <c r="K298" i="10"/>
  <c r="K299" i="10"/>
  <c r="A299" i="10" s="1"/>
  <c r="K300" i="10"/>
  <c r="K301" i="10"/>
  <c r="K302" i="10"/>
  <c r="K303" i="10"/>
  <c r="K304" i="10"/>
  <c r="K305" i="10"/>
  <c r="A319" i="10"/>
  <c r="K367" i="10"/>
  <c r="K369" i="10"/>
  <c r="K371" i="10"/>
  <c r="K372" i="10"/>
  <c r="K373" i="10"/>
  <c r="K374" i="10"/>
  <c r="K375" i="10"/>
  <c r="K376" i="10"/>
  <c r="K377" i="10"/>
  <c r="K378" i="10"/>
  <c r="K379" i="10"/>
  <c r="A379" i="10" s="1"/>
  <c r="K380" i="10"/>
  <c r="K381" i="10"/>
  <c r="K382" i="10"/>
  <c r="K383" i="10"/>
  <c r="K384" i="10"/>
  <c r="K385" i="10"/>
  <c r="K387" i="10"/>
  <c r="K389" i="10"/>
  <c r="K391" i="10"/>
  <c r="K392" i="10"/>
  <c r="K393" i="10"/>
  <c r="K394" i="10"/>
  <c r="K395" i="10"/>
  <c r="K396" i="10"/>
  <c r="K397" i="10"/>
  <c r="K398" i="10"/>
  <c r="K399" i="10"/>
  <c r="A399" i="10" s="1"/>
  <c r="K400" i="10"/>
  <c r="K401" i="10"/>
  <c r="K402" i="10"/>
  <c r="K403" i="10"/>
  <c r="K404" i="10"/>
  <c r="K405" i="10"/>
  <c r="K427" i="10"/>
  <c r="K429" i="10"/>
  <c r="K431" i="10"/>
  <c r="K432" i="10"/>
  <c r="K433" i="10"/>
  <c r="K434" i="10"/>
  <c r="K435" i="10"/>
  <c r="K436" i="10"/>
  <c r="K437" i="10"/>
  <c r="K438" i="10"/>
  <c r="K439" i="10"/>
  <c r="A439" i="10" s="1"/>
  <c r="K440" i="10"/>
  <c r="K441" i="10"/>
  <c r="K442" i="10"/>
  <c r="K443" i="10"/>
  <c r="K444" i="10"/>
  <c r="K445" i="10"/>
  <c r="K449" i="10"/>
  <c r="K451" i="10"/>
  <c r="K452" i="10"/>
  <c r="K453" i="10"/>
  <c r="K454" i="10"/>
  <c r="K455" i="10"/>
  <c r="K456" i="10"/>
  <c r="K457" i="10"/>
  <c r="K458" i="10"/>
  <c r="K459" i="10"/>
  <c r="K460" i="10"/>
  <c r="K461" i="10"/>
  <c r="K462" i="10"/>
  <c r="K463" i="10"/>
  <c r="K464" i="10"/>
  <c r="K465" i="10"/>
  <c r="K487" i="10"/>
  <c r="K489" i="10"/>
  <c r="K491" i="10"/>
  <c r="K492" i="10"/>
  <c r="K493" i="10"/>
  <c r="K494" i="10"/>
  <c r="K495" i="10"/>
  <c r="K496" i="10"/>
  <c r="K497" i="10"/>
  <c r="K498" i="10"/>
  <c r="K499" i="10"/>
  <c r="A499" i="10" s="1"/>
  <c r="K500" i="10"/>
  <c r="K501" i="10"/>
  <c r="K502" i="10"/>
  <c r="K503" i="10"/>
  <c r="K504" i="10"/>
  <c r="K505" i="10"/>
  <c r="K507" i="10"/>
  <c r="K509" i="10"/>
  <c r="K511" i="10"/>
  <c r="K512" i="10"/>
  <c r="K513" i="10"/>
  <c r="K514" i="10"/>
  <c r="K515" i="10"/>
  <c r="K516" i="10"/>
  <c r="K517" i="10"/>
  <c r="K518" i="10"/>
  <c r="K519" i="10"/>
  <c r="A519" i="10" s="1"/>
  <c r="K520" i="10"/>
  <c r="K521" i="10"/>
  <c r="K522" i="10"/>
  <c r="K523" i="10"/>
  <c r="K524" i="10"/>
  <c r="K525" i="10"/>
  <c r="K547" i="10"/>
  <c r="K549" i="10"/>
  <c r="K551" i="10"/>
  <c r="K552" i="10"/>
  <c r="K553" i="10"/>
  <c r="K554" i="10"/>
  <c r="K555" i="10"/>
  <c r="K556" i="10"/>
  <c r="K557" i="10"/>
  <c r="K558" i="10"/>
  <c r="K559" i="10"/>
  <c r="A559" i="10" s="1"/>
  <c r="K560" i="10"/>
  <c r="K561" i="10"/>
  <c r="K562" i="10"/>
  <c r="K563" i="10"/>
  <c r="K564" i="10"/>
  <c r="K565" i="10"/>
  <c r="K567" i="10"/>
  <c r="K569" i="10"/>
  <c r="K571" i="10"/>
  <c r="K572" i="10"/>
  <c r="K573" i="10"/>
  <c r="K574" i="10"/>
  <c r="K575" i="10"/>
  <c r="K576" i="10"/>
  <c r="K577" i="10"/>
  <c r="K578" i="10"/>
  <c r="K579" i="10"/>
  <c r="A579" i="10" s="1"/>
  <c r="K580" i="10"/>
  <c r="K581" i="10"/>
  <c r="K582" i="10"/>
  <c r="K583" i="10"/>
  <c r="K584" i="10"/>
  <c r="K585" i="10"/>
  <c r="K587" i="10"/>
  <c r="K589" i="10"/>
  <c r="K591" i="10"/>
  <c r="K592" i="10"/>
  <c r="K593" i="10"/>
  <c r="K594" i="10"/>
  <c r="K595" i="10"/>
  <c r="K596" i="10"/>
  <c r="K597" i="10"/>
  <c r="K598" i="10"/>
  <c r="K599" i="10"/>
  <c r="A599" i="10" s="1"/>
  <c r="K600" i="10"/>
  <c r="K601" i="10"/>
  <c r="K602" i="10"/>
  <c r="K603" i="10"/>
  <c r="K604" i="10"/>
  <c r="K605" i="10"/>
  <c r="K607" i="10"/>
  <c r="K609" i="10"/>
  <c r="K611" i="10"/>
  <c r="K612" i="10"/>
  <c r="K613" i="10"/>
  <c r="K614" i="10"/>
  <c r="K615" i="10"/>
  <c r="K616" i="10"/>
  <c r="K617" i="10"/>
  <c r="K618" i="10"/>
  <c r="K619" i="10"/>
  <c r="A619" i="10" s="1"/>
  <c r="K620" i="10"/>
  <c r="K621" i="10"/>
  <c r="K622" i="10"/>
  <c r="K623" i="10"/>
  <c r="K624" i="10"/>
  <c r="K625" i="10"/>
  <c r="K627" i="10"/>
  <c r="K629" i="10"/>
  <c r="K631" i="10"/>
  <c r="K632" i="10"/>
  <c r="K633" i="10"/>
  <c r="K634" i="10"/>
  <c r="K635" i="10"/>
  <c r="K636" i="10"/>
  <c r="K637" i="10"/>
  <c r="K638" i="10"/>
  <c r="K639" i="10"/>
  <c r="A639" i="10" s="1"/>
  <c r="K640" i="10"/>
  <c r="K641" i="10"/>
  <c r="K642" i="10"/>
  <c r="K643" i="10"/>
  <c r="K644" i="10"/>
  <c r="K645" i="10"/>
  <c r="K647" i="10"/>
  <c r="K649" i="10"/>
  <c r="K651" i="10"/>
  <c r="K652" i="10"/>
  <c r="K653" i="10"/>
  <c r="K654" i="10"/>
  <c r="K655" i="10"/>
  <c r="K656" i="10"/>
  <c r="K657" i="10"/>
  <c r="K658" i="10"/>
  <c r="K659" i="10"/>
  <c r="A659" i="10" s="1"/>
  <c r="K660" i="10"/>
  <c r="K661" i="10"/>
  <c r="K662" i="10"/>
  <c r="K663" i="10"/>
  <c r="K664" i="10"/>
  <c r="F11" i="12" s="1"/>
  <c r="K667" i="10"/>
  <c r="K669" i="10"/>
  <c r="K671" i="10"/>
  <c r="K672" i="10"/>
  <c r="K673" i="10"/>
  <c r="K674" i="10"/>
  <c r="K675" i="10"/>
  <c r="K676" i="10"/>
  <c r="K677" i="10"/>
  <c r="K678" i="10"/>
  <c r="K679" i="10"/>
  <c r="A679" i="10" s="1"/>
  <c r="K680" i="10"/>
  <c r="K681" i="10"/>
  <c r="K682" i="10"/>
  <c r="K683" i="10"/>
  <c r="K684" i="10"/>
  <c r="F12" i="12" s="1"/>
  <c r="K685" i="10"/>
  <c r="K687" i="10"/>
  <c r="K689" i="10"/>
  <c r="K691" i="10"/>
  <c r="K692" i="10"/>
  <c r="K693" i="10"/>
  <c r="K694" i="10"/>
  <c r="K695" i="10"/>
  <c r="K696" i="10"/>
  <c r="K697" i="10"/>
  <c r="K698" i="10"/>
  <c r="K699" i="10"/>
  <c r="A699" i="10" s="1"/>
  <c r="K700" i="10"/>
  <c r="K701" i="10"/>
  <c r="K702" i="10"/>
  <c r="K703" i="10"/>
  <c r="K704" i="10"/>
  <c r="F13" i="12" s="1"/>
  <c r="K705" i="10"/>
  <c r="K727" i="10"/>
  <c r="K729" i="10"/>
  <c r="K731" i="10"/>
  <c r="K732" i="10"/>
  <c r="K733" i="10"/>
  <c r="K734" i="10"/>
  <c r="K735" i="10"/>
  <c r="K736" i="10"/>
  <c r="K737" i="10"/>
  <c r="K738" i="10"/>
  <c r="K739" i="10"/>
  <c r="A739" i="10" s="1"/>
  <c r="K740" i="10"/>
  <c r="K741" i="10"/>
  <c r="K742" i="10"/>
  <c r="K743" i="10"/>
  <c r="K744" i="10"/>
  <c r="F15" i="12" s="1"/>
  <c r="K745" i="10"/>
  <c r="K747" i="10"/>
  <c r="K749" i="10"/>
  <c r="K751" i="10"/>
  <c r="K752" i="10"/>
  <c r="K753" i="10"/>
  <c r="K754" i="10"/>
  <c r="K755" i="10"/>
  <c r="K756" i="10"/>
  <c r="K757" i="10"/>
  <c r="K758" i="10"/>
  <c r="K759" i="10"/>
  <c r="A759" i="10" s="1"/>
  <c r="K760" i="10"/>
  <c r="K761" i="10"/>
  <c r="K762" i="10"/>
  <c r="K763" i="10"/>
  <c r="K764" i="10"/>
  <c r="F16" i="12" s="1"/>
  <c r="K765" i="10"/>
  <c r="K767" i="10"/>
  <c r="K769" i="10"/>
  <c r="K771" i="10"/>
  <c r="K772" i="10"/>
  <c r="K773" i="10"/>
  <c r="K774" i="10"/>
  <c r="K775" i="10"/>
  <c r="K776" i="10"/>
  <c r="K777" i="10"/>
  <c r="K778" i="10"/>
  <c r="K779" i="10"/>
  <c r="A779" i="10" s="1"/>
  <c r="K780" i="10"/>
  <c r="K781" i="10"/>
  <c r="K782" i="10"/>
  <c r="K783" i="10"/>
  <c r="K784" i="10"/>
  <c r="K785" i="10"/>
  <c r="K787" i="10"/>
  <c r="K789" i="10"/>
  <c r="K791" i="10"/>
  <c r="K792" i="10"/>
  <c r="K793" i="10"/>
  <c r="K794" i="10"/>
  <c r="K795" i="10"/>
  <c r="K796" i="10"/>
  <c r="K797" i="10"/>
  <c r="K798" i="10"/>
  <c r="K799" i="10"/>
  <c r="A799" i="10" s="1"/>
  <c r="K800" i="10"/>
  <c r="K801" i="10"/>
  <c r="K802" i="10"/>
  <c r="K803" i="10"/>
  <c r="K804" i="10"/>
  <c r="K805" i="10"/>
  <c r="K807" i="10"/>
  <c r="K809" i="10"/>
  <c r="K811" i="10"/>
  <c r="K812" i="10"/>
  <c r="K813" i="10"/>
  <c r="K814" i="10"/>
  <c r="K815" i="10"/>
  <c r="K816" i="10"/>
  <c r="K817" i="10"/>
  <c r="K818" i="10"/>
  <c r="K819" i="10"/>
  <c r="A819" i="10" s="1"/>
  <c r="K820" i="10"/>
  <c r="K821" i="10"/>
  <c r="K822" i="10"/>
  <c r="K823" i="10"/>
  <c r="K824" i="10"/>
  <c r="K825" i="10"/>
  <c r="K847" i="10"/>
  <c r="K849" i="10"/>
  <c r="K851" i="10"/>
  <c r="K852" i="10"/>
  <c r="K854" i="10"/>
  <c r="K855" i="10"/>
  <c r="K856" i="10"/>
  <c r="K857" i="10"/>
  <c r="K858" i="10"/>
  <c r="K859" i="10"/>
  <c r="A859" i="10" s="1"/>
  <c r="K860" i="10"/>
  <c r="K861" i="10"/>
  <c r="K862" i="10"/>
  <c r="K863" i="10"/>
  <c r="K864" i="10"/>
  <c r="F18" i="12" s="1"/>
  <c r="K865" i="10"/>
  <c r="K867" i="10"/>
  <c r="K869" i="10"/>
  <c r="K871" i="10"/>
  <c r="K872" i="10"/>
  <c r="K873" i="10"/>
  <c r="K874" i="10"/>
  <c r="K875" i="10"/>
  <c r="K876" i="10"/>
  <c r="K877" i="10"/>
  <c r="K878" i="10"/>
  <c r="K879" i="10"/>
  <c r="A879" i="10" s="1"/>
  <c r="K880" i="10"/>
  <c r="K881" i="10"/>
  <c r="K882" i="10"/>
  <c r="K883" i="10"/>
  <c r="K884" i="10"/>
  <c r="K885" i="10"/>
  <c r="K887" i="10"/>
  <c r="K889" i="10"/>
  <c r="K891" i="10"/>
  <c r="K892" i="10"/>
  <c r="K893" i="10"/>
  <c r="K894" i="10"/>
  <c r="K895" i="10"/>
  <c r="K896" i="10"/>
  <c r="K897" i="10"/>
  <c r="K898" i="10"/>
  <c r="K899" i="10"/>
  <c r="A899" i="10" s="1"/>
  <c r="K900" i="10"/>
  <c r="K901" i="10"/>
  <c r="K902" i="10"/>
  <c r="K903" i="10"/>
  <c r="K905" i="10"/>
  <c r="K986" i="10"/>
  <c r="K988" i="10"/>
  <c r="K990" i="10"/>
  <c r="K991" i="10"/>
  <c r="K992" i="10"/>
  <c r="K993" i="10"/>
  <c r="K994" i="10"/>
  <c r="K995" i="10"/>
  <c r="K996" i="10"/>
  <c r="K997" i="10"/>
  <c r="K998" i="10"/>
  <c r="A998" i="10" s="1"/>
  <c r="K999" i="10"/>
  <c r="K1000" i="10"/>
  <c r="K1001" i="10"/>
  <c r="K1002" i="10"/>
  <c r="K1003" i="10"/>
  <c r="K1004" i="10"/>
  <c r="K1006" i="10"/>
  <c r="K1010" i="10"/>
  <c r="K1012" i="10"/>
  <c r="K1013" i="10"/>
  <c r="K1014" i="10"/>
  <c r="K1015" i="10"/>
  <c r="K1016" i="10"/>
  <c r="K1017" i="10"/>
  <c r="K1018" i="10"/>
  <c r="K1019" i="10"/>
  <c r="K1020" i="10"/>
  <c r="A1020" i="10" s="1"/>
  <c r="K1021" i="10"/>
  <c r="K1022" i="10"/>
  <c r="K1023" i="10"/>
  <c r="K1024" i="10"/>
  <c r="K1025" i="10"/>
  <c r="K1026" i="10"/>
  <c r="K1028" i="10"/>
  <c r="K1030" i="10"/>
  <c r="K1032" i="10"/>
  <c r="K1033" i="10"/>
  <c r="K1034" i="10"/>
  <c r="K1035" i="10"/>
  <c r="K1036" i="10"/>
  <c r="K1037" i="10"/>
  <c r="K1038" i="10"/>
  <c r="K1039" i="10"/>
  <c r="K1040" i="10"/>
  <c r="A1040" i="10" s="1"/>
  <c r="K1041" i="10"/>
  <c r="K1042" i="10"/>
  <c r="K1043" i="10"/>
  <c r="K1044" i="10"/>
  <c r="K1045" i="10"/>
  <c r="K1046" i="10"/>
  <c r="K1048" i="10"/>
  <c r="K1050" i="10"/>
  <c r="K1052" i="10"/>
  <c r="K1053" i="10"/>
  <c r="K1054" i="10"/>
  <c r="K1055" i="10"/>
  <c r="K1056" i="10"/>
  <c r="K1057" i="10"/>
  <c r="K1058" i="10"/>
  <c r="K1059" i="10"/>
  <c r="K1060" i="10"/>
  <c r="K1061" i="10"/>
  <c r="K1062" i="10"/>
  <c r="K1063" i="10"/>
  <c r="K1064" i="10"/>
  <c r="K1065" i="10"/>
  <c r="K1066" i="10"/>
  <c r="K1068" i="10"/>
  <c r="K1070" i="10"/>
  <c r="K1072" i="10"/>
  <c r="K1073" i="10"/>
  <c r="K1074" i="10"/>
  <c r="K1075" i="10"/>
  <c r="K1076" i="10"/>
  <c r="K1077" i="10"/>
  <c r="K1078" i="10"/>
  <c r="K1079" i="10"/>
  <c r="K1080" i="10"/>
  <c r="A1080" i="10" s="1"/>
  <c r="K1081" i="10"/>
  <c r="K1082" i="10"/>
  <c r="K1083" i="10"/>
  <c r="K1084" i="10"/>
  <c r="K1085" i="10"/>
  <c r="K1086" i="10"/>
  <c r="K1088" i="10"/>
  <c r="K1090" i="10"/>
  <c r="K1092" i="10"/>
  <c r="K1093" i="10"/>
  <c r="K1094" i="10"/>
  <c r="K1095" i="10"/>
  <c r="K1096" i="10"/>
  <c r="K1097" i="10"/>
  <c r="K1098" i="10"/>
  <c r="K1099" i="10"/>
  <c r="K1100" i="10"/>
  <c r="A1100" i="10" s="1"/>
  <c r="K1101" i="10"/>
  <c r="K1102" i="10"/>
  <c r="K1103" i="10"/>
  <c r="K1104" i="10"/>
  <c r="K1105" i="10"/>
  <c r="K1106" i="10"/>
  <c r="K1148" i="10"/>
  <c r="K1150" i="10"/>
  <c r="K1152" i="10"/>
  <c r="K1153" i="10"/>
  <c r="K1154" i="10"/>
  <c r="K1155" i="10"/>
  <c r="K1156" i="10"/>
  <c r="K1157" i="10"/>
  <c r="K1158" i="10"/>
  <c r="K1159" i="10"/>
  <c r="K1160" i="10"/>
  <c r="A1160" i="10" s="1"/>
  <c r="K1161" i="10"/>
  <c r="K1162" i="10"/>
  <c r="K1163" i="10"/>
  <c r="K1164" i="10"/>
  <c r="K1165" i="10"/>
  <c r="K1166" i="10"/>
  <c r="K1168" i="10"/>
  <c r="K1170" i="10"/>
  <c r="K1172" i="10"/>
  <c r="K1173" i="10"/>
  <c r="K1174" i="10"/>
  <c r="K1175" i="10"/>
  <c r="K1176" i="10"/>
  <c r="K1177" i="10"/>
  <c r="K1178" i="10"/>
  <c r="K1179" i="10"/>
  <c r="K1180" i="10"/>
  <c r="A1180" i="10" s="1"/>
  <c r="K1181" i="10"/>
  <c r="K1182" i="10"/>
  <c r="K1183" i="10"/>
  <c r="K1184" i="10"/>
  <c r="K1185" i="10"/>
  <c r="K1186" i="10"/>
  <c r="K1188" i="10"/>
  <c r="K1190" i="10"/>
  <c r="K1192" i="10"/>
  <c r="K1193" i="10"/>
  <c r="K1194" i="10"/>
  <c r="K1195" i="10"/>
  <c r="K1196" i="10"/>
  <c r="K1197" i="10"/>
  <c r="K1198" i="10"/>
  <c r="K1199" i="10"/>
  <c r="K1200" i="10"/>
  <c r="A1200" i="10" s="1"/>
  <c r="K1201" i="10"/>
  <c r="K1202" i="10"/>
  <c r="K1203" i="10"/>
  <c r="K1204" i="10"/>
  <c r="K1205" i="10"/>
  <c r="K1206" i="10"/>
  <c r="K1208" i="10"/>
  <c r="K1210" i="10"/>
  <c r="K1212" i="10"/>
  <c r="K1213" i="10"/>
  <c r="K1214" i="10"/>
  <c r="K1215" i="10"/>
  <c r="K1216" i="10"/>
  <c r="K1217" i="10"/>
  <c r="K1218" i="10"/>
  <c r="K1219" i="10"/>
  <c r="K1220" i="10"/>
  <c r="A1220" i="10" s="1"/>
  <c r="K1221" i="10"/>
  <c r="K1222" i="10"/>
  <c r="K1223" i="10"/>
  <c r="K1224" i="10"/>
  <c r="K1225" i="10"/>
  <c r="K1226" i="10"/>
  <c r="K1288" i="10"/>
  <c r="K1290" i="10"/>
  <c r="K1292" i="10"/>
  <c r="K1293" i="10"/>
  <c r="K1294" i="10"/>
  <c r="K1295" i="10"/>
  <c r="K1296" i="10"/>
  <c r="K1297" i="10"/>
  <c r="K1298" i="10"/>
  <c r="K1300" i="10"/>
  <c r="A1300" i="10" s="1"/>
  <c r="K1301" i="10"/>
  <c r="K1302" i="10"/>
  <c r="K1303" i="10"/>
  <c r="K1304" i="10"/>
  <c r="K1305" i="10"/>
  <c r="K1306" i="10"/>
  <c r="K1428" i="10"/>
  <c r="K1430" i="10"/>
  <c r="K1432" i="10"/>
  <c r="K1433" i="10"/>
  <c r="K1435" i="10"/>
  <c r="K1436" i="10"/>
  <c r="K1437" i="10"/>
  <c r="K1438" i="10"/>
  <c r="K1439" i="10"/>
  <c r="K1440" i="10"/>
  <c r="A1440" i="10" s="1"/>
  <c r="K1441" i="10"/>
  <c r="K1442" i="10"/>
  <c r="K1443" i="10"/>
  <c r="K1444" i="10"/>
  <c r="K1445" i="10"/>
  <c r="K1446" i="10"/>
  <c r="K1448" i="10"/>
  <c r="K1450" i="10"/>
  <c r="K1452" i="10"/>
  <c r="K1453" i="10"/>
  <c r="K1454" i="10"/>
  <c r="K1455" i="10"/>
  <c r="K1456" i="10"/>
  <c r="K1457" i="10"/>
  <c r="K1458" i="10"/>
  <c r="K1459" i="10"/>
  <c r="K1460" i="10"/>
  <c r="A1460" i="10" s="1"/>
  <c r="K1461" i="10"/>
  <c r="K1462" i="10"/>
  <c r="K1463" i="10"/>
  <c r="K1464" i="10"/>
  <c r="K1465" i="10"/>
  <c r="K1466" i="10"/>
  <c r="K1488" i="10"/>
  <c r="K1490" i="10"/>
  <c r="K1492" i="10"/>
  <c r="K1493" i="10"/>
  <c r="K1494" i="10"/>
  <c r="K1495" i="10"/>
  <c r="K1496" i="10"/>
  <c r="K1497" i="10"/>
  <c r="K1498" i="10"/>
  <c r="K1499" i="10"/>
  <c r="K1500" i="10"/>
  <c r="A1500" i="10" s="1"/>
  <c r="K1501" i="10"/>
  <c r="K1502" i="10"/>
  <c r="K1503" i="10"/>
  <c r="K1504" i="10"/>
  <c r="K1505" i="10"/>
  <c r="K1506" i="10"/>
  <c r="K1508" i="10"/>
  <c r="K1510" i="10"/>
  <c r="K1512" i="10"/>
  <c r="K1513" i="10"/>
  <c r="K1514" i="10"/>
  <c r="K1515" i="10"/>
  <c r="K1516" i="10"/>
  <c r="K1517" i="10"/>
  <c r="K1518" i="10"/>
  <c r="K1519" i="10"/>
  <c r="K1520" i="10"/>
  <c r="K1521" i="10"/>
  <c r="K1522" i="10"/>
  <c r="K1523" i="10"/>
  <c r="K1524" i="10"/>
  <c r="K1525" i="10"/>
  <c r="K1526" i="10"/>
  <c r="K1528" i="10"/>
  <c r="K1530" i="10"/>
  <c r="K1532" i="10"/>
  <c r="K1533" i="10"/>
  <c r="K1534" i="10"/>
  <c r="K1535" i="10"/>
  <c r="K1536" i="10"/>
  <c r="K1537" i="10"/>
  <c r="K1538" i="10"/>
  <c r="K1539" i="10"/>
  <c r="K1540" i="10"/>
  <c r="A1540" i="10" s="1"/>
  <c r="K1541" i="10"/>
  <c r="K1542" i="10"/>
  <c r="K1544" i="10"/>
  <c r="K1545" i="10"/>
  <c r="K1546" i="10"/>
  <c r="K1548" i="10"/>
  <c r="K1550" i="10"/>
  <c r="K1552" i="10"/>
  <c r="K1553" i="10"/>
  <c r="K1554" i="10"/>
  <c r="K1555" i="10"/>
  <c r="K1556" i="10"/>
  <c r="K1557" i="10"/>
  <c r="K1558" i="10"/>
  <c r="K1559" i="10"/>
  <c r="K1560" i="10"/>
  <c r="A1560" i="10" s="1"/>
  <c r="K1562" i="10"/>
  <c r="K1563" i="10"/>
  <c r="K1564" i="10"/>
  <c r="K1565" i="10"/>
  <c r="K1566" i="10"/>
  <c r="K1568" i="10"/>
  <c r="K1570" i="10"/>
  <c r="K1572" i="10"/>
  <c r="K1573" i="10"/>
  <c r="K1574" i="10"/>
  <c r="K1575" i="10"/>
  <c r="K1576" i="10"/>
  <c r="K1577" i="10"/>
  <c r="K1578" i="10"/>
  <c r="K1579" i="10"/>
  <c r="K1580" i="10"/>
  <c r="A1580" i="10" s="1"/>
  <c r="K1582" i="10"/>
  <c r="K1583" i="10"/>
  <c r="K1584" i="10"/>
  <c r="K1585" i="10"/>
  <c r="K1586" i="10"/>
  <c r="K1588" i="10"/>
  <c r="K1590" i="10"/>
  <c r="K1592" i="10"/>
  <c r="K1593" i="10"/>
  <c r="K1594" i="10"/>
  <c r="K1595" i="10"/>
  <c r="K1596" i="10"/>
  <c r="K1597" i="10"/>
  <c r="K1598" i="10"/>
  <c r="K1599" i="10"/>
  <c r="K1600" i="10"/>
  <c r="A1600" i="10" s="1"/>
  <c r="K1601" i="10"/>
  <c r="K1602" i="10"/>
  <c r="K1603" i="10"/>
  <c r="K1604" i="10"/>
  <c r="K1605" i="10"/>
  <c r="K1606" i="10"/>
  <c r="K1608" i="10"/>
  <c r="K1610" i="10"/>
  <c r="K1612" i="10"/>
  <c r="K1613" i="10"/>
  <c r="K1614" i="10"/>
  <c r="K1615" i="10"/>
  <c r="K1616" i="10"/>
  <c r="K1617" i="10"/>
  <c r="K1618" i="10"/>
  <c r="K1619" i="10"/>
  <c r="K1620" i="10"/>
  <c r="A1620" i="10" s="1"/>
  <c r="K1621" i="10"/>
  <c r="K1622" i="10"/>
  <c r="K1623" i="10"/>
  <c r="K1624" i="10"/>
  <c r="K1625" i="10"/>
  <c r="K1626" i="10"/>
  <c r="K1628" i="10"/>
  <c r="K1630" i="10"/>
  <c r="K1632" i="10"/>
  <c r="K1633" i="10"/>
  <c r="K1634" i="10"/>
  <c r="K1635" i="10"/>
  <c r="K1636" i="10"/>
  <c r="K1637" i="10"/>
  <c r="K1638" i="10"/>
  <c r="K1639" i="10"/>
  <c r="K1640" i="10"/>
  <c r="A1640" i="10" s="1"/>
  <c r="K1641" i="10"/>
  <c r="K1642" i="10"/>
  <c r="K1644" i="10"/>
  <c r="K1645" i="10"/>
  <c r="K1646" i="10"/>
  <c r="K1648" i="10"/>
  <c r="K1650" i="10"/>
  <c r="K1652" i="10"/>
  <c r="K1653" i="10"/>
  <c r="K1654" i="10"/>
  <c r="K1655" i="10"/>
  <c r="K1656" i="10"/>
  <c r="K1657" i="10"/>
  <c r="K1658" i="10"/>
  <c r="K1659" i="10"/>
  <c r="K1660" i="10"/>
  <c r="A1660" i="10" s="1"/>
  <c r="K1661" i="10"/>
  <c r="K1662" i="10"/>
  <c r="K1664" i="10"/>
  <c r="K1665" i="10"/>
  <c r="K1666" i="10"/>
  <c r="K1668" i="10"/>
  <c r="K1670" i="10"/>
  <c r="K1672" i="10"/>
  <c r="K1673" i="10"/>
  <c r="K1674" i="10"/>
  <c r="K1675" i="10"/>
  <c r="K1676" i="10"/>
  <c r="K1677" i="10"/>
  <c r="K1678" i="10"/>
  <c r="K1679" i="10"/>
  <c r="K1680" i="10"/>
  <c r="A1680" i="10" s="1"/>
  <c r="K1682" i="10"/>
  <c r="K1683" i="10"/>
  <c r="K1684" i="10"/>
  <c r="K1685" i="10"/>
  <c r="K1686" i="10"/>
  <c r="K1688" i="10"/>
  <c r="K1690" i="10"/>
  <c r="K1692" i="10"/>
  <c r="K1693" i="10"/>
  <c r="K1694" i="10"/>
  <c r="K1695" i="10"/>
  <c r="K1696" i="10"/>
  <c r="K1697" i="10"/>
  <c r="K1698" i="10"/>
  <c r="K1699" i="10"/>
  <c r="K1700" i="10"/>
  <c r="A1700" i="10" s="1"/>
  <c r="K1701" i="10"/>
  <c r="K1702" i="10"/>
  <c r="K1704" i="10"/>
  <c r="K1705" i="10"/>
  <c r="K1706" i="10"/>
  <c r="K1708" i="10"/>
  <c r="K1710" i="10"/>
  <c r="K1712" i="10"/>
  <c r="K1713" i="10"/>
  <c r="K1714" i="10"/>
  <c r="K1715" i="10"/>
  <c r="K1716" i="10"/>
  <c r="K1717" i="10"/>
  <c r="K1718" i="10"/>
  <c r="K1719" i="10"/>
  <c r="K1720" i="10"/>
  <c r="A1720" i="10" s="1"/>
  <c r="K1721" i="10"/>
  <c r="K1722" i="10"/>
  <c r="K1723" i="10"/>
  <c r="K1724" i="10"/>
  <c r="K1725" i="10"/>
  <c r="K1726" i="10"/>
  <c r="K87" i="10"/>
  <c r="L1711" i="10"/>
  <c r="L1709" i="10" s="1"/>
  <c r="L1707" i="10" s="1"/>
  <c r="M1711" i="10"/>
  <c r="M1709" i="10" s="1"/>
  <c r="L1691" i="10"/>
  <c r="M1691" i="10"/>
  <c r="M1689" i="10" s="1"/>
  <c r="M1687" i="10" s="1"/>
  <c r="J1691" i="10"/>
  <c r="J1689" i="10" s="1"/>
  <c r="J1687" i="10" s="1"/>
  <c r="L1671" i="10"/>
  <c r="M1671" i="10"/>
  <c r="M1669" i="10" s="1"/>
  <c r="M1667" i="10" s="1"/>
  <c r="L1651" i="10"/>
  <c r="M1651" i="10"/>
  <c r="L1631" i="10"/>
  <c r="M1631" i="10"/>
  <c r="L1611" i="10"/>
  <c r="M1611" i="10"/>
  <c r="M1609" i="10" s="1"/>
  <c r="M1607" i="10" s="1"/>
  <c r="L1591" i="10"/>
  <c r="L1589" i="10" s="1"/>
  <c r="M1591" i="10"/>
  <c r="M1589" i="10" s="1"/>
  <c r="M1587" i="10" s="1"/>
  <c r="L1571" i="10"/>
  <c r="M1571" i="10"/>
  <c r="M1569" i="10" s="1"/>
  <c r="M1567" i="10" s="1"/>
  <c r="L1551" i="10"/>
  <c r="L1549" i="10" s="1"/>
  <c r="M1551" i="10"/>
  <c r="M1549" i="10" s="1"/>
  <c r="M1547" i="10" s="1"/>
  <c r="L1531" i="10"/>
  <c r="M1531" i="10"/>
  <c r="M1529" i="10" s="1"/>
  <c r="M1527" i="10" s="1"/>
  <c r="L1511" i="10"/>
  <c r="L1509" i="10" s="1"/>
  <c r="M1511" i="10"/>
  <c r="L1491" i="10"/>
  <c r="M1491" i="10"/>
  <c r="L1451" i="10"/>
  <c r="M1451" i="10"/>
  <c r="M1449" i="10" s="1"/>
  <c r="M1447" i="10" s="1"/>
  <c r="L1431" i="10"/>
  <c r="M1431" i="10"/>
  <c r="M1291" i="10"/>
  <c r="M1289" i="10" s="1"/>
  <c r="M1287" i="10" s="1"/>
  <c r="M1227" i="10"/>
  <c r="L1227" i="10"/>
  <c r="L1211" i="10"/>
  <c r="M1211" i="10"/>
  <c r="M1209" i="10" s="1"/>
  <c r="L1191" i="10"/>
  <c r="M1191" i="10"/>
  <c r="M1189" i="10" s="1"/>
  <c r="L1171" i="10"/>
  <c r="L1169" i="10" s="1"/>
  <c r="M1171" i="10"/>
  <c r="M1169" i="10" s="1"/>
  <c r="M1167" i="10" s="1"/>
  <c r="L1151" i="10"/>
  <c r="L1149" i="10" s="1"/>
  <c r="M1151" i="10"/>
  <c r="L1091" i="10"/>
  <c r="M1091" i="10"/>
  <c r="M1089" i="10" s="1"/>
  <c r="M1087" i="10" s="1"/>
  <c r="L1071" i="10"/>
  <c r="L1069" i="10" s="1"/>
  <c r="L1067" i="10" s="1"/>
  <c r="M1071" i="10"/>
  <c r="M1069" i="10" s="1"/>
  <c r="L1051" i="10"/>
  <c r="M1051" i="10"/>
  <c r="M1049" i="10" s="1"/>
  <c r="M1047" i="10" s="1"/>
  <c r="L1031" i="10"/>
  <c r="L1029" i="10" s="1"/>
  <c r="L1027" i="10" s="1"/>
  <c r="M1031" i="10"/>
  <c r="M1029" i="10" s="1"/>
  <c r="M1027" i="10" s="1"/>
  <c r="L1011" i="10"/>
  <c r="L1009" i="10" s="1"/>
  <c r="L1005" i="10" s="1"/>
  <c r="M1011" i="10"/>
  <c r="L987" i="10"/>
  <c r="M989" i="10"/>
  <c r="M987" i="10" s="1"/>
  <c r="M985" i="10" s="1"/>
  <c r="M890" i="10"/>
  <c r="L870" i="10"/>
  <c r="L868" i="10" s="1"/>
  <c r="L866" i="10" s="1"/>
  <c r="M870" i="10"/>
  <c r="M868" i="10" s="1"/>
  <c r="M850" i="10"/>
  <c r="M848" i="10" s="1"/>
  <c r="M846" i="10" s="1"/>
  <c r="L810" i="10"/>
  <c r="L808" i="10" s="1"/>
  <c r="L806" i="10" s="1"/>
  <c r="M810" i="10"/>
  <c r="M808" i="10" s="1"/>
  <c r="M806" i="10" s="1"/>
  <c r="L790" i="10"/>
  <c r="M790" i="10"/>
  <c r="M788" i="10" s="1"/>
  <c r="L770" i="10"/>
  <c r="L768" i="10" s="1"/>
  <c r="L766" i="10" s="1"/>
  <c r="M770" i="10"/>
  <c r="M750" i="10"/>
  <c r="M748" i="10" s="1"/>
  <c r="M746" i="10" s="1"/>
  <c r="L750" i="10"/>
  <c r="L748" i="10" s="1"/>
  <c r="L730" i="10"/>
  <c r="L728" i="10" s="1"/>
  <c r="M730" i="10"/>
  <c r="M728" i="10" s="1"/>
  <c r="M726" i="10" s="1"/>
  <c r="L690" i="10"/>
  <c r="L688" i="10" s="1"/>
  <c r="L686" i="10" s="1"/>
  <c r="M690" i="10"/>
  <c r="L670" i="10"/>
  <c r="L668" i="10" s="1"/>
  <c r="M668" i="10"/>
  <c r="M666" i="10" s="1"/>
  <c r="L650" i="10"/>
  <c r="M650" i="10"/>
  <c r="M648" i="10" s="1"/>
  <c r="M646" i="10" s="1"/>
  <c r="L630" i="10"/>
  <c r="M630" i="10"/>
  <c r="M628" i="10" s="1"/>
  <c r="M626" i="10" s="1"/>
  <c r="L610" i="10"/>
  <c r="L608" i="10" s="1"/>
  <c r="L606" i="10" s="1"/>
  <c r="M610" i="10"/>
  <c r="M608" i="10" s="1"/>
  <c r="M606" i="10" s="1"/>
  <c r="L590" i="10"/>
  <c r="M590" i="10"/>
  <c r="L570" i="10"/>
  <c r="M570" i="10"/>
  <c r="M568" i="10" s="1"/>
  <c r="M566" i="10" s="1"/>
  <c r="M550" i="10"/>
  <c r="M548" i="10" s="1"/>
  <c r="L510" i="10"/>
  <c r="M510" i="10"/>
  <c r="M508" i="10" s="1"/>
  <c r="M506" i="10" s="1"/>
  <c r="L490" i="10"/>
  <c r="M490" i="10"/>
  <c r="M488" i="10" s="1"/>
  <c r="M486" i="10" s="1"/>
  <c r="L450" i="10"/>
  <c r="L448" i="10" s="1"/>
  <c r="M450" i="10"/>
  <c r="M448" i="10" s="1"/>
  <c r="M446" i="10" s="1"/>
  <c r="L430" i="10"/>
  <c r="M430" i="10"/>
  <c r="M428" i="10" s="1"/>
  <c r="M426" i="10" s="1"/>
  <c r="L390" i="10"/>
  <c r="M390" i="10"/>
  <c r="M388" i="10" s="1"/>
  <c r="M386" i="10" s="1"/>
  <c r="L370" i="10"/>
  <c r="M370" i="10"/>
  <c r="L270" i="10"/>
  <c r="M270" i="10"/>
  <c r="L210" i="10"/>
  <c r="L208" i="10" s="1"/>
  <c r="M210" i="10"/>
  <c r="M190" i="10"/>
  <c r="M170" i="10"/>
  <c r="M168" i="10" s="1"/>
  <c r="M166" i="10" s="1"/>
  <c r="L170" i="10"/>
  <c r="L168" i="10" s="1"/>
  <c r="L166" i="10" s="1"/>
  <c r="L150" i="10"/>
  <c r="M150" i="10"/>
  <c r="M148" i="10" s="1"/>
  <c r="M110" i="10"/>
  <c r="M108" i="10" s="1"/>
  <c r="M88" i="10"/>
  <c r="K67" i="10"/>
  <c r="F527" i="10"/>
  <c r="G527" i="10"/>
  <c r="I527" i="10"/>
  <c r="J527" i="10"/>
  <c r="L527" i="10"/>
  <c r="M527" i="10"/>
  <c r="F529" i="10"/>
  <c r="G529" i="10"/>
  <c r="I529" i="10"/>
  <c r="J529" i="10"/>
  <c r="L529" i="10"/>
  <c r="M529" i="10"/>
  <c r="F531" i="10"/>
  <c r="G531" i="10"/>
  <c r="I531" i="10"/>
  <c r="J531" i="10"/>
  <c r="L531" i="10"/>
  <c r="M531" i="10"/>
  <c r="F532" i="10"/>
  <c r="G532" i="10"/>
  <c r="I532" i="10"/>
  <c r="J532" i="10"/>
  <c r="L532" i="10"/>
  <c r="M532" i="10"/>
  <c r="F533" i="10"/>
  <c r="G533" i="10"/>
  <c r="I533" i="10"/>
  <c r="J533" i="10"/>
  <c r="L533" i="10"/>
  <c r="M533" i="10"/>
  <c r="F534" i="10"/>
  <c r="G534" i="10"/>
  <c r="I534" i="10"/>
  <c r="J534" i="10"/>
  <c r="L534" i="10"/>
  <c r="M534" i="10"/>
  <c r="F535" i="10"/>
  <c r="G535" i="10"/>
  <c r="I535" i="10"/>
  <c r="J535" i="10"/>
  <c r="L535" i="10"/>
  <c r="M535" i="10"/>
  <c r="F536" i="10"/>
  <c r="G536" i="10"/>
  <c r="I536" i="10"/>
  <c r="J536" i="10"/>
  <c r="L536" i="10"/>
  <c r="M536" i="10"/>
  <c r="F537" i="10"/>
  <c r="G537" i="10"/>
  <c r="I537" i="10"/>
  <c r="J537" i="10"/>
  <c r="L537" i="10"/>
  <c r="M537" i="10"/>
  <c r="G538" i="10"/>
  <c r="I538" i="10"/>
  <c r="J538" i="10"/>
  <c r="L538" i="10"/>
  <c r="M538" i="10"/>
  <c r="E539" i="10"/>
  <c r="F539" i="10"/>
  <c r="G539" i="10"/>
  <c r="H539" i="10"/>
  <c r="I539" i="10"/>
  <c r="J539" i="10"/>
  <c r="L539" i="10"/>
  <c r="M539" i="10"/>
  <c r="F540" i="10"/>
  <c r="G540" i="10"/>
  <c r="I540" i="10"/>
  <c r="J540" i="10"/>
  <c r="L540" i="10"/>
  <c r="M540" i="10"/>
  <c r="F541" i="10"/>
  <c r="G541" i="10"/>
  <c r="I541" i="10"/>
  <c r="J541" i="10"/>
  <c r="L541" i="10"/>
  <c r="M541" i="10"/>
  <c r="F542" i="10"/>
  <c r="G542" i="10"/>
  <c r="I542" i="10"/>
  <c r="J542" i="10"/>
  <c r="L542" i="10"/>
  <c r="M542" i="10"/>
  <c r="F543" i="10"/>
  <c r="G543" i="10"/>
  <c r="I543" i="10"/>
  <c r="J543" i="10"/>
  <c r="L543" i="10"/>
  <c r="M543" i="10"/>
  <c r="F544" i="10"/>
  <c r="G544" i="10"/>
  <c r="M544" i="10"/>
  <c r="F545" i="10"/>
  <c r="G545" i="10"/>
  <c r="I545" i="10"/>
  <c r="J545" i="10"/>
  <c r="L545" i="10"/>
  <c r="M545" i="10"/>
  <c r="H645" i="10"/>
  <c r="E645" i="10"/>
  <c r="H644" i="10"/>
  <c r="E644" i="10"/>
  <c r="H643" i="10"/>
  <c r="E643" i="10"/>
  <c r="H642" i="10"/>
  <c r="E642" i="10"/>
  <c r="H641" i="10"/>
  <c r="E641" i="10"/>
  <c r="H640" i="10"/>
  <c r="E640" i="10"/>
  <c r="H638" i="10"/>
  <c r="E638" i="10"/>
  <c r="H637" i="10"/>
  <c r="E637" i="10"/>
  <c r="H636" i="10"/>
  <c r="E636" i="10"/>
  <c r="H635" i="10"/>
  <c r="E635" i="10"/>
  <c r="H634" i="10"/>
  <c r="E634" i="10"/>
  <c r="H633" i="10"/>
  <c r="E633" i="10"/>
  <c r="H632" i="10"/>
  <c r="E632" i="10"/>
  <c r="H631" i="10"/>
  <c r="E631" i="10"/>
  <c r="J630" i="10"/>
  <c r="J628" i="10" s="1"/>
  <c r="J626" i="10" s="1"/>
  <c r="I630" i="10"/>
  <c r="G630" i="10"/>
  <c r="G628" i="10" s="1"/>
  <c r="F630" i="10"/>
  <c r="F628" i="10" s="1"/>
  <c r="F626" i="10" s="1"/>
  <c r="H629" i="10"/>
  <c r="E629" i="10"/>
  <c r="H627" i="10"/>
  <c r="E627" i="10"/>
  <c r="H7" i="1"/>
  <c r="J707" i="10"/>
  <c r="M707" i="10"/>
  <c r="F709" i="10"/>
  <c r="G709" i="10"/>
  <c r="I709" i="10"/>
  <c r="J709" i="10"/>
  <c r="L709" i="10"/>
  <c r="M709" i="10"/>
  <c r="F711" i="10"/>
  <c r="G711" i="10"/>
  <c r="I711" i="10"/>
  <c r="J711" i="10"/>
  <c r="L711" i="10"/>
  <c r="M711" i="10"/>
  <c r="F712" i="10"/>
  <c r="G712" i="10"/>
  <c r="I712" i="10"/>
  <c r="J712" i="10"/>
  <c r="L712" i="10"/>
  <c r="M712" i="10"/>
  <c r="F713" i="10"/>
  <c r="G713" i="10"/>
  <c r="I713" i="10"/>
  <c r="J713" i="10"/>
  <c r="L713" i="10"/>
  <c r="M713" i="10"/>
  <c r="F714" i="10"/>
  <c r="G714" i="10"/>
  <c r="I714" i="10"/>
  <c r="J714" i="10"/>
  <c r="L714" i="10"/>
  <c r="M714" i="10"/>
  <c r="F715" i="10"/>
  <c r="G715" i="10"/>
  <c r="I715" i="10"/>
  <c r="J715" i="10"/>
  <c r="L715" i="10"/>
  <c r="M715" i="10"/>
  <c r="F716" i="10"/>
  <c r="G716" i="10"/>
  <c r="I716" i="10"/>
  <c r="J716" i="10"/>
  <c r="L716" i="10"/>
  <c r="M716" i="10"/>
  <c r="F717" i="10"/>
  <c r="G717" i="10"/>
  <c r="I717" i="10"/>
  <c r="J717" i="10"/>
  <c r="L717" i="10"/>
  <c r="M717" i="10"/>
  <c r="F718" i="10"/>
  <c r="G718" i="10"/>
  <c r="I718" i="10"/>
  <c r="J718" i="10"/>
  <c r="L718" i="10"/>
  <c r="M718" i="10"/>
  <c r="E719" i="10"/>
  <c r="F719" i="10"/>
  <c r="G719" i="10"/>
  <c r="H719" i="10"/>
  <c r="I719" i="10"/>
  <c r="J719" i="10"/>
  <c r="L719" i="10"/>
  <c r="M719" i="10"/>
  <c r="G720" i="10"/>
  <c r="J720" i="10"/>
  <c r="H720" i="10" s="1"/>
  <c r="M720" i="10"/>
  <c r="F721" i="10"/>
  <c r="G721" i="10"/>
  <c r="I721" i="10"/>
  <c r="J721" i="10"/>
  <c r="L721" i="10"/>
  <c r="M721" i="10"/>
  <c r="F722" i="10"/>
  <c r="G722" i="10"/>
  <c r="I722" i="10"/>
  <c r="J722" i="10"/>
  <c r="L722" i="10"/>
  <c r="M722" i="10"/>
  <c r="F723" i="10"/>
  <c r="G723" i="10"/>
  <c r="I723" i="10"/>
  <c r="J723" i="10"/>
  <c r="L723" i="10"/>
  <c r="M723" i="10"/>
  <c r="F724" i="10"/>
  <c r="G724" i="10"/>
  <c r="J724" i="10"/>
  <c r="L724" i="10"/>
  <c r="M724" i="10"/>
  <c r="F725" i="10"/>
  <c r="G725" i="10"/>
  <c r="I725" i="10"/>
  <c r="J725" i="10"/>
  <c r="L725" i="10"/>
  <c r="M725" i="10"/>
  <c r="H1061" i="10"/>
  <c r="F979" i="10"/>
  <c r="F959" i="10" s="1"/>
  <c r="F939" i="10" s="1"/>
  <c r="F966" i="10"/>
  <c r="F946" i="10" s="1"/>
  <c r="F926" i="10" s="1"/>
  <c r="G966" i="10"/>
  <c r="G946" i="10" s="1"/>
  <c r="G926" i="10" s="1"/>
  <c r="I966" i="10"/>
  <c r="J966" i="10"/>
  <c r="J946" i="10" s="1"/>
  <c r="J926" i="10" s="1"/>
  <c r="L966" i="10"/>
  <c r="L946" i="10" s="1"/>
  <c r="L926" i="10" s="1"/>
  <c r="M966" i="10"/>
  <c r="M946" i="10" s="1"/>
  <c r="M926" i="10" s="1"/>
  <c r="F968" i="10"/>
  <c r="F948" i="10" s="1"/>
  <c r="F928" i="10" s="1"/>
  <c r="G968" i="10"/>
  <c r="G948" i="10" s="1"/>
  <c r="G928" i="10" s="1"/>
  <c r="I968" i="10"/>
  <c r="I948" i="10" s="1"/>
  <c r="I928" i="10" s="1"/>
  <c r="J968" i="10"/>
  <c r="J948" i="10" s="1"/>
  <c r="J928" i="10" s="1"/>
  <c r="L968" i="10"/>
  <c r="L948" i="10" s="1"/>
  <c r="L928" i="10" s="1"/>
  <c r="M968" i="10"/>
  <c r="M948" i="10" s="1"/>
  <c r="M928" i="10" s="1"/>
  <c r="F970" i="10"/>
  <c r="F950" i="10" s="1"/>
  <c r="F930" i="10" s="1"/>
  <c r="G970" i="10"/>
  <c r="G950" i="10" s="1"/>
  <c r="G930" i="10" s="1"/>
  <c r="I970" i="10"/>
  <c r="I950" i="10" s="1"/>
  <c r="I930" i="10" s="1"/>
  <c r="J970" i="10"/>
  <c r="J950" i="10" s="1"/>
  <c r="J930" i="10" s="1"/>
  <c r="L970" i="10"/>
  <c r="M970" i="10"/>
  <c r="M950" i="10" s="1"/>
  <c r="M930" i="10" s="1"/>
  <c r="F971" i="10"/>
  <c r="F951" i="10" s="1"/>
  <c r="F931" i="10" s="1"/>
  <c r="G971" i="10"/>
  <c r="G951" i="10" s="1"/>
  <c r="G931" i="10" s="1"/>
  <c r="I971" i="10"/>
  <c r="I951" i="10" s="1"/>
  <c r="I931" i="10" s="1"/>
  <c r="J971" i="10"/>
  <c r="J951" i="10" s="1"/>
  <c r="J931" i="10" s="1"/>
  <c r="L971" i="10"/>
  <c r="L951" i="10" s="1"/>
  <c r="L931" i="10" s="1"/>
  <c r="M971" i="10"/>
  <c r="M951" i="10" s="1"/>
  <c r="M931" i="10" s="1"/>
  <c r="F972" i="10"/>
  <c r="F952" i="10" s="1"/>
  <c r="F932" i="10" s="1"/>
  <c r="G972" i="10"/>
  <c r="G952" i="10" s="1"/>
  <c r="G932" i="10" s="1"/>
  <c r="I972" i="10"/>
  <c r="I952" i="10" s="1"/>
  <c r="I932" i="10" s="1"/>
  <c r="J972" i="10"/>
  <c r="J952" i="10" s="1"/>
  <c r="J932" i="10" s="1"/>
  <c r="L972" i="10"/>
  <c r="M972" i="10"/>
  <c r="M952" i="10" s="1"/>
  <c r="M932" i="10" s="1"/>
  <c r="F973" i="10"/>
  <c r="F953" i="10" s="1"/>
  <c r="F933" i="10" s="1"/>
  <c r="G973" i="10"/>
  <c r="G953" i="10" s="1"/>
  <c r="G933" i="10" s="1"/>
  <c r="I973" i="10"/>
  <c r="I953" i="10" s="1"/>
  <c r="I933" i="10" s="1"/>
  <c r="J973" i="10"/>
  <c r="J953" i="10" s="1"/>
  <c r="J933" i="10" s="1"/>
  <c r="L973" i="10"/>
  <c r="L953" i="10" s="1"/>
  <c r="L933" i="10" s="1"/>
  <c r="M973" i="10"/>
  <c r="M953" i="10" s="1"/>
  <c r="M933" i="10" s="1"/>
  <c r="F974" i="10"/>
  <c r="F954" i="10" s="1"/>
  <c r="F934" i="10" s="1"/>
  <c r="G974" i="10"/>
  <c r="G954" i="10" s="1"/>
  <c r="G934" i="10" s="1"/>
  <c r="I974" i="10"/>
  <c r="I954" i="10" s="1"/>
  <c r="I934" i="10" s="1"/>
  <c r="J974" i="10"/>
  <c r="J954" i="10" s="1"/>
  <c r="J934" i="10" s="1"/>
  <c r="L954" i="10"/>
  <c r="L934" i="10" s="1"/>
  <c r="M974" i="10"/>
  <c r="F975" i="10"/>
  <c r="F955" i="10" s="1"/>
  <c r="F935" i="10" s="1"/>
  <c r="G975" i="10"/>
  <c r="G955" i="10" s="1"/>
  <c r="G935" i="10" s="1"/>
  <c r="I975" i="10"/>
  <c r="I955" i="10" s="1"/>
  <c r="I935" i="10" s="1"/>
  <c r="J975" i="10"/>
  <c r="J955" i="10" s="1"/>
  <c r="J935" i="10" s="1"/>
  <c r="L975" i="10"/>
  <c r="L955" i="10" s="1"/>
  <c r="L935" i="10" s="1"/>
  <c r="M975" i="10"/>
  <c r="F976" i="10"/>
  <c r="F956" i="10" s="1"/>
  <c r="F936" i="10" s="1"/>
  <c r="G976" i="10"/>
  <c r="G956" i="10" s="1"/>
  <c r="G936" i="10" s="1"/>
  <c r="I976" i="10"/>
  <c r="J976" i="10"/>
  <c r="J956" i="10" s="1"/>
  <c r="J936" i="10" s="1"/>
  <c r="L956" i="10"/>
  <c r="M976" i="10"/>
  <c r="F977" i="10"/>
  <c r="F957" i="10" s="1"/>
  <c r="F937" i="10" s="1"/>
  <c r="G977" i="10"/>
  <c r="G957" i="10" s="1"/>
  <c r="G937" i="10" s="1"/>
  <c r="I977" i="10"/>
  <c r="J977" i="10"/>
  <c r="J957" i="10" s="1"/>
  <c r="J937" i="10" s="1"/>
  <c r="L977" i="10"/>
  <c r="M977" i="10"/>
  <c r="F978" i="10"/>
  <c r="F958" i="10" s="1"/>
  <c r="F938" i="10" s="1"/>
  <c r="G978" i="10"/>
  <c r="G958" i="10" s="1"/>
  <c r="G938" i="10" s="1"/>
  <c r="I978" i="10"/>
  <c r="I958" i="10" s="1"/>
  <c r="I938" i="10" s="1"/>
  <c r="J978" i="10"/>
  <c r="J958" i="10" s="1"/>
  <c r="J938" i="10" s="1"/>
  <c r="L978" i="10"/>
  <c r="M978" i="10"/>
  <c r="M958" i="10" s="1"/>
  <c r="M938" i="10" s="1"/>
  <c r="G979" i="10"/>
  <c r="G959" i="10" s="1"/>
  <c r="G939" i="10" s="1"/>
  <c r="J979" i="10"/>
  <c r="J959" i="10" s="1"/>
  <c r="J939" i="10" s="1"/>
  <c r="L979" i="10"/>
  <c r="M979" i="10"/>
  <c r="M959" i="10" s="1"/>
  <c r="M939" i="10" s="1"/>
  <c r="F980" i="10"/>
  <c r="F960" i="10" s="1"/>
  <c r="F940" i="10" s="1"/>
  <c r="G980" i="10"/>
  <c r="G960" i="10" s="1"/>
  <c r="G940" i="10" s="1"/>
  <c r="I980" i="10"/>
  <c r="J980" i="10"/>
  <c r="J960" i="10" s="1"/>
  <c r="J940" i="10" s="1"/>
  <c r="L980" i="10"/>
  <c r="M980" i="10"/>
  <c r="M960" i="10" s="1"/>
  <c r="M940" i="10" s="1"/>
  <c r="F981" i="10"/>
  <c r="F961" i="10" s="1"/>
  <c r="F941" i="10" s="1"/>
  <c r="G981" i="10"/>
  <c r="G961" i="10" s="1"/>
  <c r="G941" i="10" s="1"/>
  <c r="J981" i="10"/>
  <c r="J961" i="10" s="1"/>
  <c r="J941" i="10" s="1"/>
  <c r="L981" i="10"/>
  <c r="L961" i="10" s="1"/>
  <c r="L941" i="10" s="1"/>
  <c r="M981" i="10"/>
  <c r="F982" i="10"/>
  <c r="F962" i="10" s="1"/>
  <c r="F942" i="10" s="1"/>
  <c r="G982" i="10"/>
  <c r="G962" i="10" s="1"/>
  <c r="G942" i="10" s="1"/>
  <c r="I982" i="10"/>
  <c r="M982" i="10"/>
  <c r="M962" i="10" s="1"/>
  <c r="M942" i="10" s="1"/>
  <c r="F983" i="10"/>
  <c r="F963" i="10" s="1"/>
  <c r="F943" i="10" s="1"/>
  <c r="G983" i="10"/>
  <c r="G963" i="10" s="1"/>
  <c r="G943" i="10" s="1"/>
  <c r="I983" i="10"/>
  <c r="I963" i="10" s="1"/>
  <c r="I943" i="10" s="1"/>
  <c r="J983" i="10"/>
  <c r="J963" i="10" s="1"/>
  <c r="J943" i="10" s="1"/>
  <c r="L983" i="10"/>
  <c r="L963" i="10" s="1"/>
  <c r="L943" i="10" s="1"/>
  <c r="M983" i="10"/>
  <c r="F984" i="10"/>
  <c r="F964" i="10" s="1"/>
  <c r="F944" i="10" s="1"/>
  <c r="G984" i="10"/>
  <c r="G964" i="10" s="1"/>
  <c r="G944" i="10" s="1"/>
  <c r="I984" i="10"/>
  <c r="I964" i="10" s="1"/>
  <c r="I944" i="10" s="1"/>
  <c r="J984" i="10"/>
  <c r="J964" i="10" s="1"/>
  <c r="J944" i="10" s="1"/>
  <c r="L984" i="10"/>
  <c r="M984" i="10"/>
  <c r="M964" i="10" s="1"/>
  <c r="M944" i="10" s="1"/>
  <c r="J827" i="10"/>
  <c r="H827" i="10" s="1"/>
  <c r="M827" i="10"/>
  <c r="F829" i="10"/>
  <c r="G829" i="10"/>
  <c r="I829" i="10"/>
  <c r="J829" i="10"/>
  <c r="L829" i="10"/>
  <c r="M829" i="10"/>
  <c r="F831" i="10"/>
  <c r="G831" i="10"/>
  <c r="I831" i="10"/>
  <c r="J831" i="10"/>
  <c r="L831" i="10"/>
  <c r="M831" i="10"/>
  <c r="F832" i="10"/>
  <c r="G832" i="10"/>
  <c r="I832" i="10"/>
  <c r="J832" i="10"/>
  <c r="L832" i="10"/>
  <c r="M832" i="10"/>
  <c r="F833" i="10"/>
  <c r="G833" i="10"/>
  <c r="I833" i="10"/>
  <c r="J833" i="10"/>
  <c r="M833" i="10"/>
  <c r="F834" i="10"/>
  <c r="G834" i="10"/>
  <c r="I834" i="10"/>
  <c r="J834" i="10"/>
  <c r="L834" i="10"/>
  <c r="M834" i="10"/>
  <c r="F835" i="10"/>
  <c r="G835" i="10"/>
  <c r="I835" i="10"/>
  <c r="J835" i="10"/>
  <c r="L835" i="10"/>
  <c r="M835" i="10"/>
  <c r="F836" i="10"/>
  <c r="G836" i="10"/>
  <c r="I836" i="10"/>
  <c r="J836" i="10"/>
  <c r="L836" i="10"/>
  <c r="M836" i="10"/>
  <c r="F837" i="10"/>
  <c r="G837" i="10"/>
  <c r="I837" i="10"/>
  <c r="J837" i="10"/>
  <c r="L837" i="10"/>
  <c r="F838" i="10"/>
  <c r="G838" i="10"/>
  <c r="I838" i="10"/>
  <c r="J838" i="10"/>
  <c r="L838" i="10"/>
  <c r="M838" i="10"/>
  <c r="E839" i="10"/>
  <c r="F839" i="10"/>
  <c r="G839" i="10"/>
  <c r="H839" i="10"/>
  <c r="I839" i="10"/>
  <c r="J839" i="10"/>
  <c r="L839" i="10"/>
  <c r="M839" i="10"/>
  <c r="G840" i="10"/>
  <c r="E840" i="10" s="1"/>
  <c r="J840" i="10"/>
  <c r="H840" i="10" s="1"/>
  <c r="M840" i="10"/>
  <c r="F841" i="10"/>
  <c r="G841" i="10"/>
  <c r="I841" i="10"/>
  <c r="J841" i="10"/>
  <c r="L841" i="10"/>
  <c r="M841" i="10"/>
  <c r="F842" i="10"/>
  <c r="G842" i="10"/>
  <c r="I842" i="10"/>
  <c r="J842" i="10"/>
  <c r="L842" i="10"/>
  <c r="M842" i="10"/>
  <c r="F843" i="10"/>
  <c r="G843" i="10"/>
  <c r="I843" i="10"/>
  <c r="J843" i="10"/>
  <c r="L843" i="10"/>
  <c r="M843" i="10"/>
  <c r="M844" i="10"/>
  <c r="F845" i="10"/>
  <c r="G845" i="10"/>
  <c r="I845" i="10"/>
  <c r="J845" i="10"/>
  <c r="L845" i="10"/>
  <c r="M845" i="10"/>
  <c r="H1306" i="10"/>
  <c r="E1306" i="10"/>
  <c r="H1305" i="10"/>
  <c r="E1305" i="10"/>
  <c r="H1304" i="10"/>
  <c r="E1304" i="10"/>
  <c r="H1303" i="10"/>
  <c r="E1303" i="10"/>
  <c r="H1302" i="10"/>
  <c r="E1302" i="10"/>
  <c r="H1301" i="10"/>
  <c r="E1301" i="10"/>
  <c r="H1299" i="10"/>
  <c r="E1299" i="10"/>
  <c r="H1298" i="10"/>
  <c r="E1298" i="10"/>
  <c r="H1297" i="10"/>
  <c r="E1297" i="10"/>
  <c r="H1296" i="10"/>
  <c r="E1296" i="10"/>
  <c r="H1295" i="10"/>
  <c r="E1295" i="10"/>
  <c r="H1294" i="10"/>
  <c r="E1294" i="10"/>
  <c r="H1293" i="10"/>
  <c r="E1293" i="10"/>
  <c r="H1292" i="10"/>
  <c r="E1292" i="10"/>
  <c r="J1291" i="10"/>
  <c r="J1289" i="10" s="1"/>
  <c r="J1287" i="10" s="1"/>
  <c r="I1291" i="10"/>
  <c r="G1291" i="10"/>
  <c r="G1289" i="10" s="1"/>
  <c r="G1287" i="10" s="1"/>
  <c r="F1291" i="10"/>
  <c r="F1289" i="10" s="1"/>
  <c r="F1287" i="10" s="1"/>
  <c r="H1290" i="10"/>
  <c r="E1290" i="10"/>
  <c r="H1288" i="10"/>
  <c r="E1288" i="10"/>
  <c r="H1060" i="10"/>
  <c r="H978" i="10" s="1"/>
  <c r="H958" i="10" s="1"/>
  <c r="H938" i="10" s="1"/>
  <c r="E1060" i="10"/>
  <c r="E978" i="10" s="1"/>
  <c r="E958" i="10" s="1"/>
  <c r="E938" i="10" s="1"/>
  <c r="H905" i="10"/>
  <c r="E905" i="10"/>
  <c r="E904" i="10"/>
  <c r="H903" i="10"/>
  <c r="E903" i="10"/>
  <c r="H902" i="10"/>
  <c r="E902" i="10"/>
  <c r="H901" i="10"/>
  <c r="E901" i="10"/>
  <c r="H900" i="10"/>
  <c r="E900" i="10"/>
  <c r="H898" i="10"/>
  <c r="E898" i="10"/>
  <c r="H897" i="10"/>
  <c r="E897" i="10"/>
  <c r="H896" i="10"/>
  <c r="E896" i="10"/>
  <c r="H895" i="10"/>
  <c r="E895" i="10"/>
  <c r="H894" i="10"/>
  <c r="E894" i="10"/>
  <c r="H893" i="10"/>
  <c r="E893" i="10"/>
  <c r="H892" i="10"/>
  <c r="E892" i="10"/>
  <c r="H891" i="10"/>
  <c r="E891" i="10"/>
  <c r="J890" i="10"/>
  <c r="J888" i="10" s="1"/>
  <c r="J886" i="10" s="1"/>
  <c r="I890" i="10"/>
  <c r="I888" i="10" s="1"/>
  <c r="I886" i="10" s="1"/>
  <c r="G890" i="10"/>
  <c r="G888" i="10" s="1"/>
  <c r="G886" i="10" s="1"/>
  <c r="F890" i="10"/>
  <c r="H889" i="10"/>
  <c r="E889" i="10"/>
  <c r="H887" i="10"/>
  <c r="E887" i="10"/>
  <c r="H805" i="10"/>
  <c r="E805" i="10"/>
  <c r="H804" i="10"/>
  <c r="E804" i="10"/>
  <c r="H803" i="10"/>
  <c r="E803" i="10"/>
  <c r="H802" i="10"/>
  <c r="E802" i="10"/>
  <c r="H801" i="10"/>
  <c r="E801" i="10"/>
  <c r="H800" i="10"/>
  <c r="E800" i="10"/>
  <c r="H798" i="10"/>
  <c r="E798" i="10"/>
  <c r="H797" i="10"/>
  <c r="E797" i="10"/>
  <c r="H796" i="10"/>
  <c r="E796" i="10"/>
  <c r="H795" i="10"/>
  <c r="E795" i="10"/>
  <c r="H794" i="10"/>
  <c r="E794" i="10"/>
  <c r="H793" i="10"/>
  <c r="E793" i="10"/>
  <c r="H792" i="10"/>
  <c r="E792" i="10"/>
  <c r="H791" i="10"/>
  <c r="E791" i="10"/>
  <c r="J790" i="10"/>
  <c r="I790" i="10"/>
  <c r="I788" i="10" s="1"/>
  <c r="G790" i="10"/>
  <c r="F790" i="10"/>
  <c r="F788" i="10" s="1"/>
  <c r="H789" i="10"/>
  <c r="E789" i="10"/>
  <c r="H787" i="10"/>
  <c r="E787" i="10"/>
  <c r="E667" i="10"/>
  <c r="H667" i="10"/>
  <c r="E669" i="10"/>
  <c r="H669" i="10"/>
  <c r="F670" i="10"/>
  <c r="F668" i="10" s="1"/>
  <c r="F666" i="10" s="1"/>
  <c r="G670" i="10"/>
  <c r="G668" i="10" s="1"/>
  <c r="I670" i="10"/>
  <c r="J670" i="10"/>
  <c r="J668" i="10" s="1"/>
  <c r="J666" i="10" s="1"/>
  <c r="E671" i="10"/>
  <c r="H671" i="10"/>
  <c r="E672" i="10"/>
  <c r="H672" i="10"/>
  <c r="E673" i="10"/>
  <c r="H673" i="10"/>
  <c r="E674" i="10"/>
  <c r="H674" i="10"/>
  <c r="E675" i="10"/>
  <c r="H675" i="10"/>
  <c r="E676" i="10"/>
  <c r="H676" i="10"/>
  <c r="E677" i="10"/>
  <c r="H677" i="10"/>
  <c r="E678" i="10"/>
  <c r="H678" i="10"/>
  <c r="E680" i="10"/>
  <c r="H680" i="10"/>
  <c r="E681" i="10"/>
  <c r="H681" i="10"/>
  <c r="E682" i="10"/>
  <c r="H682" i="10"/>
  <c r="E683" i="10"/>
  <c r="E684" i="10"/>
  <c r="D12" i="12" s="1"/>
  <c r="E685" i="10"/>
  <c r="H685" i="10"/>
  <c r="E687" i="10"/>
  <c r="H687" i="10"/>
  <c r="E689" i="10"/>
  <c r="H689" i="10"/>
  <c r="F690" i="10"/>
  <c r="G690" i="10"/>
  <c r="G688" i="10" s="1"/>
  <c r="G686" i="10" s="1"/>
  <c r="I690" i="10"/>
  <c r="J690" i="10"/>
  <c r="J688" i="10" s="1"/>
  <c r="J686" i="10" s="1"/>
  <c r="E691" i="10"/>
  <c r="H691" i="10"/>
  <c r="E692" i="10"/>
  <c r="H692" i="10"/>
  <c r="E693" i="10"/>
  <c r="H693" i="10"/>
  <c r="E694" i="10"/>
  <c r="H694" i="10"/>
  <c r="E695" i="10"/>
  <c r="H695" i="10"/>
  <c r="E696" i="10"/>
  <c r="H696" i="10"/>
  <c r="E697" i="10"/>
  <c r="H697" i="10"/>
  <c r="E698" i="10"/>
  <c r="H698" i="10"/>
  <c r="E700" i="10"/>
  <c r="H700" i="10"/>
  <c r="E701" i="10"/>
  <c r="H701" i="10"/>
  <c r="E702" i="10"/>
  <c r="H702" i="10"/>
  <c r="E703" i="10"/>
  <c r="H703" i="10"/>
  <c r="E704" i="10"/>
  <c r="H704" i="10"/>
  <c r="E13" i="12" s="1"/>
  <c r="E705" i="10"/>
  <c r="H705" i="10"/>
  <c r="H665" i="10"/>
  <c r="E665" i="10"/>
  <c r="E664" i="10"/>
  <c r="D11" i="12" s="1"/>
  <c r="H663" i="10"/>
  <c r="E663" i="10"/>
  <c r="H662" i="10"/>
  <c r="E662" i="10"/>
  <c r="H661" i="10"/>
  <c r="E661" i="10"/>
  <c r="H660" i="10"/>
  <c r="E660" i="10"/>
  <c r="H658" i="10"/>
  <c r="E658" i="10"/>
  <c r="H657" i="10"/>
  <c r="E657" i="10"/>
  <c r="H656" i="10"/>
  <c r="E656" i="10"/>
  <c r="H655" i="10"/>
  <c r="E655" i="10"/>
  <c r="H654" i="10"/>
  <c r="E654" i="10"/>
  <c r="H653" i="10"/>
  <c r="E653" i="10"/>
  <c r="H652" i="10"/>
  <c r="E652" i="10"/>
  <c r="H651" i="10"/>
  <c r="E651" i="10"/>
  <c r="J650" i="10"/>
  <c r="J648" i="10" s="1"/>
  <c r="J646" i="10" s="1"/>
  <c r="I650" i="10"/>
  <c r="G650" i="10"/>
  <c r="G648" i="10" s="1"/>
  <c r="G646" i="10" s="1"/>
  <c r="F650" i="10"/>
  <c r="H649" i="10"/>
  <c r="E649" i="10"/>
  <c r="E647" i="10"/>
  <c r="H825" i="10"/>
  <c r="E825" i="10"/>
  <c r="H824" i="10"/>
  <c r="E824" i="10"/>
  <c r="H823" i="10"/>
  <c r="E823" i="10"/>
  <c r="H822" i="10"/>
  <c r="E822" i="10"/>
  <c r="H821" i="10"/>
  <c r="E821" i="10"/>
  <c r="H820" i="10"/>
  <c r="E820" i="10"/>
  <c r="H818" i="10"/>
  <c r="E818" i="10"/>
  <c r="H817" i="10"/>
  <c r="E817" i="10"/>
  <c r="H816" i="10"/>
  <c r="E816" i="10"/>
  <c r="H815" i="10"/>
  <c r="E815" i="10"/>
  <c r="H814" i="10"/>
  <c r="E814" i="10"/>
  <c r="H813" i="10"/>
  <c r="E813" i="10"/>
  <c r="H812" i="10"/>
  <c r="E812" i="10"/>
  <c r="H811" i="10"/>
  <c r="E811" i="10"/>
  <c r="J810" i="10"/>
  <c r="J808" i="10" s="1"/>
  <c r="J806" i="10" s="1"/>
  <c r="I810" i="10"/>
  <c r="I808" i="10" s="1"/>
  <c r="G810" i="10"/>
  <c r="F810" i="10"/>
  <c r="F808" i="10" s="1"/>
  <c r="F806" i="10" s="1"/>
  <c r="H809" i="10"/>
  <c r="E809" i="10"/>
  <c r="H807" i="10"/>
  <c r="E807" i="10"/>
  <c r="F467" i="10"/>
  <c r="G467" i="10"/>
  <c r="I467" i="10"/>
  <c r="J467" i="10"/>
  <c r="L467" i="10"/>
  <c r="M467" i="10"/>
  <c r="F469" i="10"/>
  <c r="G469" i="10"/>
  <c r="I469" i="10"/>
  <c r="J469" i="10"/>
  <c r="L469" i="10"/>
  <c r="M469" i="10"/>
  <c r="F471" i="10"/>
  <c r="G471" i="10"/>
  <c r="I471" i="10"/>
  <c r="J471" i="10"/>
  <c r="L471" i="10"/>
  <c r="M471" i="10"/>
  <c r="F472" i="10"/>
  <c r="G472" i="10"/>
  <c r="I472" i="10"/>
  <c r="J472" i="10"/>
  <c r="L472" i="10"/>
  <c r="M472" i="10"/>
  <c r="F473" i="10"/>
  <c r="G473" i="10"/>
  <c r="I473" i="10"/>
  <c r="J473" i="10"/>
  <c r="L473" i="10"/>
  <c r="M473" i="10"/>
  <c r="F474" i="10"/>
  <c r="G474" i="10"/>
  <c r="I474" i="10"/>
  <c r="J474" i="10"/>
  <c r="L474" i="10"/>
  <c r="M474" i="10"/>
  <c r="F475" i="10"/>
  <c r="G475" i="10"/>
  <c r="I475" i="10"/>
  <c r="J475" i="10"/>
  <c r="L475" i="10"/>
  <c r="M475" i="10"/>
  <c r="F476" i="10"/>
  <c r="G476" i="10"/>
  <c r="I476" i="10"/>
  <c r="J476" i="10"/>
  <c r="L476" i="10"/>
  <c r="M476" i="10"/>
  <c r="F477" i="10"/>
  <c r="G477" i="10"/>
  <c r="I477" i="10"/>
  <c r="J477" i="10"/>
  <c r="L477" i="10"/>
  <c r="M477" i="10"/>
  <c r="F478" i="10"/>
  <c r="G478" i="10"/>
  <c r="I478" i="10"/>
  <c r="J478" i="10"/>
  <c r="L478" i="10"/>
  <c r="M478" i="10"/>
  <c r="E479" i="10"/>
  <c r="F479" i="10"/>
  <c r="G479" i="10"/>
  <c r="H479" i="10"/>
  <c r="I479" i="10"/>
  <c r="J479" i="10"/>
  <c r="L479" i="10"/>
  <c r="M479" i="10"/>
  <c r="F480" i="10"/>
  <c r="G480" i="10"/>
  <c r="I480" i="10"/>
  <c r="J480" i="10"/>
  <c r="L480" i="10"/>
  <c r="M480" i="10"/>
  <c r="F481" i="10"/>
  <c r="G481" i="10"/>
  <c r="I481" i="10"/>
  <c r="J481" i="10"/>
  <c r="L481" i="10"/>
  <c r="M481" i="10"/>
  <c r="F482" i="10"/>
  <c r="G482" i="10"/>
  <c r="I482" i="10"/>
  <c r="J482" i="10"/>
  <c r="L482" i="10"/>
  <c r="M482" i="10"/>
  <c r="F483" i="10"/>
  <c r="G483" i="10"/>
  <c r="M483" i="10"/>
  <c r="F484" i="10"/>
  <c r="G484" i="10"/>
  <c r="I484" i="10"/>
  <c r="L484" i="10"/>
  <c r="M484" i="10"/>
  <c r="F485" i="10"/>
  <c r="G485" i="10"/>
  <c r="I485" i="10"/>
  <c r="J485" i="10"/>
  <c r="L485" i="10"/>
  <c r="M485" i="10"/>
  <c r="H493" i="10"/>
  <c r="E493" i="10"/>
  <c r="H523" i="10"/>
  <c r="E523" i="10"/>
  <c r="E504" i="10"/>
  <c r="H525" i="10"/>
  <c r="E525" i="10"/>
  <c r="H524" i="10"/>
  <c r="E524" i="10"/>
  <c r="H522" i="10"/>
  <c r="E522" i="10"/>
  <c r="H521" i="10"/>
  <c r="E521" i="10"/>
  <c r="H520" i="10"/>
  <c r="E520" i="10"/>
  <c r="H518" i="10"/>
  <c r="E518" i="10"/>
  <c r="H517" i="10"/>
  <c r="E517" i="10"/>
  <c r="H516" i="10"/>
  <c r="E516" i="10"/>
  <c r="H515" i="10"/>
  <c r="E515" i="10"/>
  <c r="H514" i="10"/>
  <c r="E514" i="10"/>
  <c r="H513" i="10"/>
  <c r="E513" i="10"/>
  <c r="H512" i="10"/>
  <c r="E512" i="10"/>
  <c r="H511" i="10"/>
  <c r="E511" i="10"/>
  <c r="J510" i="10"/>
  <c r="J508" i="10" s="1"/>
  <c r="J506" i="10" s="1"/>
  <c r="I510" i="10"/>
  <c r="I508" i="10" s="1"/>
  <c r="I506" i="10" s="1"/>
  <c r="G510" i="10"/>
  <c r="F510" i="10"/>
  <c r="F508" i="10" s="1"/>
  <c r="F506" i="10" s="1"/>
  <c r="H509" i="10"/>
  <c r="E509" i="10"/>
  <c r="H507" i="10"/>
  <c r="E507" i="10"/>
  <c r="H505" i="10"/>
  <c r="E505" i="10"/>
  <c r="H503" i="10"/>
  <c r="E503" i="10"/>
  <c r="H502" i="10"/>
  <c r="E502" i="10"/>
  <c r="H501" i="10"/>
  <c r="E501" i="10"/>
  <c r="H500" i="10"/>
  <c r="E500" i="10"/>
  <c r="H498" i="10"/>
  <c r="E498" i="10"/>
  <c r="H497" i="10"/>
  <c r="E497" i="10"/>
  <c r="H496" i="10"/>
  <c r="E496" i="10"/>
  <c r="H495" i="10"/>
  <c r="E495" i="10"/>
  <c r="H494" i="10"/>
  <c r="E494" i="10"/>
  <c r="H492" i="10"/>
  <c r="E492" i="10"/>
  <c r="H491" i="10"/>
  <c r="E491" i="10"/>
  <c r="E471" i="10" s="1"/>
  <c r="J490" i="10"/>
  <c r="J488" i="10" s="1"/>
  <c r="J486" i="10" s="1"/>
  <c r="I490" i="10"/>
  <c r="G490" i="10"/>
  <c r="G488" i="10" s="1"/>
  <c r="G486" i="10" s="1"/>
  <c r="F490" i="10"/>
  <c r="H489" i="10"/>
  <c r="E489" i="10"/>
  <c r="H487" i="10"/>
  <c r="E487" i="10"/>
  <c r="H465" i="10"/>
  <c r="E465" i="10"/>
  <c r="H464" i="10"/>
  <c r="E464" i="10"/>
  <c r="H463" i="10"/>
  <c r="E463" i="10"/>
  <c r="H462" i="10"/>
  <c r="E462" i="10"/>
  <c r="H461" i="10"/>
  <c r="E461" i="10"/>
  <c r="H460" i="10"/>
  <c r="E460" i="10"/>
  <c r="H458" i="10"/>
  <c r="E458" i="10"/>
  <c r="H457" i="10"/>
  <c r="E457" i="10"/>
  <c r="H456" i="10"/>
  <c r="E456" i="10"/>
  <c r="H455" i="10"/>
  <c r="E455" i="10"/>
  <c r="H454" i="10"/>
  <c r="E454" i="10"/>
  <c r="H453" i="10"/>
  <c r="E453" i="10"/>
  <c r="H452" i="10"/>
  <c r="E452" i="10"/>
  <c r="H451" i="10"/>
  <c r="E451" i="10"/>
  <c r="J450" i="10"/>
  <c r="I450" i="10"/>
  <c r="I448" i="10" s="1"/>
  <c r="I446" i="10" s="1"/>
  <c r="G450" i="10"/>
  <c r="G448" i="10" s="1"/>
  <c r="G446" i="10" s="1"/>
  <c r="F450" i="10"/>
  <c r="F448" i="10" s="1"/>
  <c r="H449" i="10"/>
  <c r="E449" i="10"/>
  <c r="H447" i="10"/>
  <c r="E447" i="10"/>
  <c r="H565" i="10"/>
  <c r="E565" i="10"/>
  <c r="H564" i="10"/>
  <c r="E564" i="10"/>
  <c r="H563" i="10"/>
  <c r="E563" i="10"/>
  <c r="H562" i="10"/>
  <c r="E562" i="10"/>
  <c r="H561" i="10"/>
  <c r="E561" i="10"/>
  <c r="H560" i="10"/>
  <c r="E560" i="10"/>
  <c r="H558" i="10"/>
  <c r="E558" i="10"/>
  <c r="H557" i="10"/>
  <c r="E557" i="10"/>
  <c r="H556" i="10"/>
  <c r="E556" i="10"/>
  <c r="H555" i="10"/>
  <c r="E555" i="10"/>
  <c r="H554" i="10"/>
  <c r="E554" i="10"/>
  <c r="H553" i="10"/>
  <c r="E553" i="10"/>
  <c r="H552" i="10"/>
  <c r="E552" i="10"/>
  <c r="H551" i="10"/>
  <c r="E551" i="10"/>
  <c r="J550" i="10"/>
  <c r="J548" i="10" s="1"/>
  <c r="J546" i="10" s="1"/>
  <c r="I550" i="10"/>
  <c r="I548" i="10" s="1"/>
  <c r="I546" i="10" s="1"/>
  <c r="G550" i="10"/>
  <c r="F550" i="10"/>
  <c r="H549" i="10"/>
  <c r="E549" i="10"/>
  <c r="H547" i="10"/>
  <c r="E547" i="10"/>
  <c r="H585" i="10"/>
  <c r="E585" i="10"/>
  <c r="H584" i="10"/>
  <c r="E584" i="10"/>
  <c r="H583" i="10"/>
  <c r="E583" i="10"/>
  <c r="H582" i="10"/>
  <c r="E582" i="10"/>
  <c r="H581" i="10"/>
  <c r="E581" i="10"/>
  <c r="H580" i="10"/>
  <c r="E580" i="10"/>
  <c r="H578" i="10"/>
  <c r="E578" i="10"/>
  <c r="H577" i="10"/>
  <c r="E577" i="10"/>
  <c r="H576" i="10"/>
  <c r="E576" i="10"/>
  <c r="H575" i="10"/>
  <c r="E575" i="10"/>
  <c r="H574" i="10"/>
  <c r="E574" i="10"/>
  <c r="H573" i="10"/>
  <c r="E573" i="10"/>
  <c r="H572" i="10"/>
  <c r="E572" i="10"/>
  <c r="H571" i="10"/>
  <c r="E571" i="10"/>
  <c r="J570" i="10"/>
  <c r="I570" i="10"/>
  <c r="I568" i="10" s="1"/>
  <c r="I566" i="10" s="1"/>
  <c r="G570" i="10"/>
  <c r="G568" i="10" s="1"/>
  <c r="G566" i="10" s="1"/>
  <c r="F570" i="10"/>
  <c r="H569" i="10"/>
  <c r="E569" i="10"/>
  <c r="H567" i="10"/>
  <c r="E567" i="10"/>
  <c r="H605" i="10"/>
  <c r="E605" i="10"/>
  <c r="H604" i="10"/>
  <c r="E604" i="10"/>
  <c r="H603" i="10"/>
  <c r="E603" i="10"/>
  <c r="H602" i="10"/>
  <c r="E602" i="10"/>
  <c r="H601" i="10"/>
  <c r="E601" i="10"/>
  <c r="H600" i="10"/>
  <c r="E600" i="10"/>
  <c r="H598" i="10"/>
  <c r="E598" i="10"/>
  <c r="H597" i="10"/>
  <c r="E597" i="10"/>
  <c r="H596" i="10"/>
  <c r="E596" i="10"/>
  <c r="H595" i="10"/>
  <c r="E595" i="10"/>
  <c r="H594" i="10"/>
  <c r="E594" i="10"/>
  <c r="H593" i="10"/>
  <c r="E593" i="10"/>
  <c r="H592" i="10"/>
  <c r="E592" i="10"/>
  <c r="H591" i="10"/>
  <c r="E591" i="10"/>
  <c r="J590" i="10"/>
  <c r="J588" i="10" s="1"/>
  <c r="J586" i="10" s="1"/>
  <c r="I590" i="10"/>
  <c r="I588" i="10" s="1"/>
  <c r="I586" i="10" s="1"/>
  <c r="G590" i="10"/>
  <c r="F590" i="10"/>
  <c r="F588" i="10" s="1"/>
  <c r="F586" i="10" s="1"/>
  <c r="H589" i="10"/>
  <c r="E589" i="10"/>
  <c r="H587" i="10"/>
  <c r="E587" i="10"/>
  <c r="H625" i="10"/>
  <c r="E625" i="10"/>
  <c r="H624" i="10"/>
  <c r="E624" i="10"/>
  <c r="H623" i="10"/>
  <c r="E623" i="10"/>
  <c r="H622" i="10"/>
  <c r="E622" i="10"/>
  <c r="H621" i="10"/>
  <c r="E621" i="10"/>
  <c r="H620" i="10"/>
  <c r="E620" i="10"/>
  <c r="H618" i="10"/>
  <c r="E618" i="10"/>
  <c r="H617" i="10"/>
  <c r="E617" i="10"/>
  <c r="H616" i="10"/>
  <c r="E616" i="10"/>
  <c r="H615" i="10"/>
  <c r="E615" i="10"/>
  <c r="H614" i="10"/>
  <c r="E614" i="10"/>
  <c r="H613" i="10"/>
  <c r="E613" i="10"/>
  <c r="H612" i="10"/>
  <c r="E612" i="10"/>
  <c r="H611" i="10"/>
  <c r="E611" i="10"/>
  <c r="J610" i="10"/>
  <c r="J608" i="10" s="1"/>
  <c r="J606" i="10" s="1"/>
  <c r="I610" i="10"/>
  <c r="I608" i="10" s="1"/>
  <c r="I606" i="10" s="1"/>
  <c r="G610" i="10"/>
  <c r="G608" i="10" s="1"/>
  <c r="G606" i="10" s="1"/>
  <c r="F610" i="10"/>
  <c r="H609" i="10"/>
  <c r="E609" i="10"/>
  <c r="H607" i="10"/>
  <c r="E607" i="10"/>
  <c r="H785" i="10"/>
  <c r="E785" i="10"/>
  <c r="H784" i="10"/>
  <c r="E784" i="10"/>
  <c r="H783" i="10"/>
  <c r="E783" i="10"/>
  <c r="H782" i="10"/>
  <c r="E782" i="10"/>
  <c r="H781" i="10"/>
  <c r="E781" i="10"/>
  <c r="H780" i="10"/>
  <c r="E780" i="10"/>
  <c r="H778" i="10"/>
  <c r="E778" i="10"/>
  <c r="H777" i="10"/>
  <c r="E777" i="10"/>
  <c r="H776" i="10"/>
  <c r="E776" i="10"/>
  <c r="H775" i="10"/>
  <c r="E775" i="10"/>
  <c r="H774" i="10"/>
  <c r="E774" i="10"/>
  <c r="H773" i="10"/>
  <c r="E773" i="10"/>
  <c r="H772" i="10"/>
  <c r="E772" i="10"/>
  <c r="H771" i="10"/>
  <c r="E771" i="10"/>
  <c r="J770" i="10"/>
  <c r="J768" i="10" s="1"/>
  <c r="J766" i="10" s="1"/>
  <c r="I770" i="10"/>
  <c r="I768" i="10" s="1"/>
  <c r="G770" i="10"/>
  <c r="G768" i="10" s="1"/>
  <c r="F770" i="10"/>
  <c r="H769" i="10"/>
  <c r="E769" i="10"/>
  <c r="H767" i="10"/>
  <c r="E767" i="10"/>
  <c r="L290" i="10"/>
  <c r="M290" i="10"/>
  <c r="M288" i="10" s="1"/>
  <c r="H305" i="10"/>
  <c r="E305" i="10"/>
  <c r="H304" i="10"/>
  <c r="E304" i="10"/>
  <c r="H303" i="10"/>
  <c r="E303" i="10"/>
  <c r="H302" i="10"/>
  <c r="E302" i="10"/>
  <c r="H301" i="10"/>
  <c r="E301" i="10"/>
  <c r="H300" i="10"/>
  <c r="E300" i="10"/>
  <c r="H298" i="10"/>
  <c r="E298" i="10"/>
  <c r="H297" i="10"/>
  <c r="E297" i="10"/>
  <c r="H296" i="10"/>
  <c r="E296" i="10"/>
  <c r="H295" i="10"/>
  <c r="E295" i="10"/>
  <c r="H294" i="10"/>
  <c r="E294" i="10"/>
  <c r="H293" i="10"/>
  <c r="E293" i="10"/>
  <c r="H292" i="10"/>
  <c r="E292" i="10"/>
  <c r="H291" i="10"/>
  <c r="E291" i="10"/>
  <c r="J290" i="10"/>
  <c r="J288" i="10" s="1"/>
  <c r="J286" i="10" s="1"/>
  <c r="I290" i="10"/>
  <c r="G290" i="10"/>
  <c r="F290" i="10"/>
  <c r="F288" i="10" s="1"/>
  <c r="H289" i="10"/>
  <c r="E289" i="10"/>
  <c r="H287" i="10"/>
  <c r="E287" i="10"/>
  <c r="H225" i="10"/>
  <c r="E225" i="10"/>
  <c r="H224" i="10"/>
  <c r="E224" i="10"/>
  <c r="H223" i="10"/>
  <c r="E223" i="10"/>
  <c r="H222" i="10"/>
  <c r="E222" i="10"/>
  <c r="H221" i="10"/>
  <c r="E221" i="10"/>
  <c r="E220" i="10"/>
  <c r="H218" i="10"/>
  <c r="E218" i="10"/>
  <c r="H217" i="10"/>
  <c r="E217" i="10"/>
  <c r="H216" i="10"/>
  <c r="E216" i="10"/>
  <c r="H215" i="10"/>
  <c r="E215" i="10"/>
  <c r="H214" i="10"/>
  <c r="E214" i="10"/>
  <c r="H213" i="10"/>
  <c r="E213" i="10"/>
  <c r="H212" i="10"/>
  <c r="E212" i="10"/>
  <c r="H211" i="10"/>
  <c r="E211" i="10"/>
  <c r="J210" i="10"/>
  <c r="J208" i="10" s="1"/>
  <c r="J206" i="10" s="1"/>
  <c r="I210" i="10"/>
  <c r="G210" i="10"/>
  <c r="G208" i="10" s="1"/>
  <c r="G206" i="10" s="1"/>
  <c r="F210" i="10"/>
  <c r="H209" i="10"/>
  <c r="E209" i="10"/>
  <c r="H207" i="10"/>
  <c r="E207" i="10"/>
  <c r="F127" i="10"/>
  <c r="G127" i="10"/>
  <c r="I127" i="10"/>
  <c r="J127" i="10"/>
  <c r="L127" i="10"/>
  <c r="M127" i="10"/>
  <c r="F129" i="10"/>
  <c r="G129" i="10"/>
  <c r="I129" i="10"/>
  <c r="J129" i="10"/>
  <c r="L129" i="10"/>
  <c r="M129" i="10"/>
  <c r="F131" i="10"/>
  <c r="G131" i="10"/>
  <c r="I131" i="10"/>
  <c r="J131" i="10"/>
  <c r="L131" i="10"/>
  <c r="M131" i="10"/>
  <c r="F132" i="10"/>
  <c r="G132" i="10"/>
  <c r="I132" i="10"/>
  <c r="J132" i="10"/>
  <c r="L132" i="10"/>
  <c r="M132" i="10"/>
  <c r="F133" i="10"/>
  <c r="G133" i="10"/>
  <c r="I133" i="10"/>
  <c r="J133" i="10"/>
  <c r="L133" i="10"/>
  <c r="M133" i="10"/>
  <c r="F134" i="10"/>
  <c r="G134" i="10"/>
  <c r="I134" i="10"/>
  <c r="J134" i="10"/>
  <c r="L134" i="10"/>
  <c r="M134" i="10"/>
  <c r="F135" i="10"/>
  <c r="G135" i="10"/>
  <c r="I135" i="10"/>
  <c r="J135" i="10"/>
  <c r="L135" i="10"/>
  <c r="M135" i="10"/>
  <c r="F136" i="10"/>
  <c r="G136" i="10"/>
  <c r="I136" i="10"/>
  <c r="J136" i="10"/>
  <c r="L136" i="10"/>
  <c r="M136" i="10"/>
  <c r="F137" i="10"/>
  <c r="G137" i="10"/>
  <c r="I137" i="10"/>
  <c r="J137" i="10"/>
  <c r="L137" i="10"/>
  <c r="M137" i="10"/>
  <c r="F138" i="10"/>
  <c r="G138" i="10"/>
  <c r="I138" i="10"/>
  <c r="J138" i="10"/>
  <c r="L138" i="10"/>
  <c r="M138" i="10"/>
  <c r="E139" i="10"/>
  <c r="F139" i="10"/>
  <c r="G139" i="10"/>
  <c r="I139" i="10"/>
  <c r="J139" i="10"/>
  <c r="M139" i="10"/>
  <c r="F140" i="10"/>
  <c r="G140" i="10"/>
  <c r="J140" i="10"/>
  <c r="L140" i="10"/>
  <c r="M140" i="10"/>
  <c r="F141" i="10"/>
  <c r="G141" i="10"/>
  <c r="I141" i="10"/>
  <c r="J141" i="10"/>
  <c r="M141" i="10"/>
  <c r="F142" i="10"/>
  <c r="G142" i="10"/>
  <c r="I142" i="10"/>
  <c r="J142" i="10"/>
  <c r="L142" i="10"/>
  <c r="M142" i="10"/>
  <c r="F143" i="10"/>
  <c r="G143" i="10"/>
  <c r="I143" i="10"/>
  <c r="J143" i="10"/>
  <c r="M143" i="10"/>
  <c r="F144" i="10"/>
  <c r="G144" i="10"/>
  <c r="I144" i="10"/>
  <c r="J144" i="10"/>
  <c r="L144" i="10"/>
  <c r="M144" i="10"/>
  <c r="F145" i="10"/>
  <c r="G145" i="10"/>
  <c r="J145" i="10"/>
  <c r="M145" i="10"/>
  <c r="H1726" i="10"/>
  <c r="E1726" i="10"/>
  <c r="H1725" i="10"/>
  <c r="E1725" i="10"/>
  <c r="H1724" i="10"/>
  <c r="E1724" i="10"/>
  <c r="H1723" i="10"/>
  <c r="E1723" i="10"/>
  <c r="H1722" i="10"/>
  <c r="E1722" i="10"/>
  <c r="H1721" i="10"/>
  <c r="E1721" i="10"/>
  <c r="H1719" i="10"/>
  <c r="E1719" i="10"/>
  <c r="H1718" i="10"/>
  <c r="E1718" i="10"/>
  <c r="H1717" i="10"/>
  <c r="E1717" i="10"/>
  <c r="H1716" i="10"/>
  <c r="E1716" i="10"/>
  <c r="H1715" i="10"/>
  <c r="E1715" i="10"/>
  <c r="H1714" i="10"/>
  <c r="E1714" i="10"/>
  <c r="H1713" i="10"/>
  <c r="E1713" i="10"/>
  <c r="H1712" i="10"/>
  <c r="E1712" i="10"/>
  <c r="J1711" i="10"/>
  <c r="J1709" i="10" s="1"/>
  <c r="J1707" i="10" s="1"/>
  <c r="I1711" i="10"/>
  <c r="I1709" i="10" s="1"/>
  <c r="I1707" i="10" s="1"/>
  <c r="G1711" i="10"/>
  <c r="G1709" i="10" s="1"/>
  <c r="F1711" i="10"/>
  <c r="F1709" i="10" s="1"/>
  <c r="F1707" i="10" s="1"/>
  <c r="H1710" i="10"/>
  <c r="E1710" i="10"/>
  <c r="H1708" i="10"/>
  <c r="E1708" i="10"/>
  <c r="E1688" i="10"/>
  <c r="E1690" i="10"/>
  <c r="H1690" i="10"/>
  <c r="F1691" i="10"/>
  <c r="G1691" i="10"/>
  <c r="I1691" i="10"/>
  <c r="I1689" i="10" s="1"/>
  <c r="E1692" i="10"/>
  <c r="H1692" i="10"/>
  <c r="E1693" i="10"/>
  <c r="H1693" i="10"/>
  <c r="E1694" i="10"/>
  <c r="H1694" i="10"/>
  <c r="E1695" i="10"/>
  <c r="H1695" i="10"/>
  <c r="E1696" i="10"/>
  <c r="H1696" i="10"/>
  <c r="E1697" i="10"/>
  <c r="H1697" i="10"/>
  <c r="E1698" i="10"/>
  <c r="H1698" i="10"/>
  <c r="E1699" i="10"/>
  <c r="H1699" i="10"/>
  <c r="E1701" i="10"/>
  <c r="H1701" i="10"/>
  <c r="E1702" i="10"/>
  <c r="H1702" i="10"/>
  <c r="E1704" i="10"/>
  <c r="H1704" i="10"/>
  <c r="E1705" i="10"/>
  <c r="H1705" i="10"/>
  <c r="E1706" i="10"/>
  <c r="H1706" i="10"/>
  <c r="I33" i="2"/>
  <c r="I39" i="2"/>
  <c r="I41" i="2"/>
  <c r="I42" i="2"/>
  <c r="F34" i="2"/>
  <c r="D7" i="18" s="1"/>
  <c r="F41" i="2"/>
  <c r="F42" i="2"/>
  <c r="C33" i="2"/>
  <c r="C34" i="2"/>
  <c r="C7" i="18" s="1"/>
  <c r="C36" i="2"/>
  <c r="C37" i="2"/>
  <c r="C38" i="2"/>
  <c r="C39" i="2"/>
  <c r="C40" i="2"/>
  <c r="C41" i="2"/>
  <c r="C42" i="2"/>
  <c r="E28" i="5"/>
  <c r="F28" i="5"/>
  <c r="D28" i="5"/>
  <c r="E22" i="5"/>
  <c r="F22" i="5"/>
  <c r="D22" i="5"/>
  <c r="E7" i="1"/>
  <c r="K7" i="1"/>
  <c r="F9" i="2"/>
  <c r="F10" i="2"/>
  <c r="F14" i="2"/>
  <c r="C14" i="2"/>
  <c r="I9" i="2"/>
  <c r="I10" i="2"/>
  <c r="I14" i="2"/>
  <c r="I1671" i="10"/>
  <c r="I1669" i="10" s="1"/>
  <c r="I1651" i="10"/>
  <c r="I1629" i="10"/>
  <c r="I1627" i="10" s="1"/>
  <c r="I1611" i="10"/>
  <c r="I1591" i="10"/>
  <c r="I1571" i="10"/>
  <c r="I1551" i="10"/>
  <c r="I1549" i="10" s="1"/>
  <c r="I1531" i="10"/>
  <c r="I1511" i="10"/>
  <c r="I1509" i="10" s="1"/>
  <c r="I1507" i="10" s="1"/>
  <c r="I1491" i="10"/>
  <c r="I1451" i="10"/>
  <c r="I1431" i="10"/>
  <c r="I1429" i="10" s="1"/>
  <c r="I1427" i="10" s="1"/>
  <c r="I1426" i="10"/>
  <c r="I1425" i="10"/>
  <c r="I1424" i="10"/>
  <c r="I1423" i="10"/>
  <c r="I1422" i="10"/>
  <c r="I1420" i="10"/>
  <c r="I1419" i="10"/>
  <c r="I1418" i="10"/>
  <c r="I1417" i="10"/>
  <c r="I1416" i="10"/>
  <c r="I1415" i="10"/>
  <c r="I1414" i="10"/>
  <c r="I1413" i="10"/>
  <c r="I1412" i="10"/>
  <c r="I1410" i="10"/>
  <c r="I1408" i="10"/>
  <c r="I1211" i="10"/>
  <c r="H1204" i="10"/>
  <c r="H1199" i="10"/>
  <c r="H1198" i="10"/>
  <c r="H1181" i="10"/>
  <c r="I1171" i="10"/>
  <c r="I1169" i="10" s="1"/>
  <c r="I1167" i="10" s="1"/>
  <c r="I1151" i="10"/>
  <c r="H1101" i="10"/>
  <c r="I1091" i="10"/>
  <c r="H1081" i="10"/>
  <c r="I1071" i="10"/>
  <c r="I1051" i="10"/>
  <c r="I1049" i="10" s="1"/>
  <c r="H1041" i="10"/>
  <c r="I1031" i="10"/>
  <c r="I1029" i="10" s="1"/>
  <c r="I1027" i="10" s="1"/>
  <c r="I981" i="10"/>
  <c r="I961" i="10" s="1"/>
  <c r="I941" i="10" s="1"/>
  <c r="H1021" i="10"/>
  <c r="I1011" i="10"/>
  <c r="I989" i="10"/>
  <c r="I987" i="10" s="1"/>
  <c r="I985" i="10" s="1"/>
  <c r="I870" i="10"/>
  <c r="I868" i="10" s="1"/>
  <c r="I866" i="10" s="1"/>
  <c r="I850" i="10"/>
  <c r="I848" i="10" s="1"/>
  <c r="H760" i="10"/>
  <c r="I750" i="10"/>
  <c r="I730" i="10"/>
  <c r="I728" i="10" s="1"/>
  <c r="I390" i="10"/>
  <c r="I364" i="10"/>
  <c r="I370" i="10"/>
  <c r="I365" i="10"/>
  <c r="I363" i="10"/>
  <c r="I362" i="10"/>
  <c r="I360" i="10"/>
  <c r="I359" i="10"/>
  <c r="I358" i="10"/>
  <c r="I357" i="10"/>
  <c r="I356" i="10"/>
  <c r="I355" i="10"/>
  <c r="I354" i="10"/>
  <c r="I353" i="10"/>
  <c r="I352" i="10"/>
  <c r="I351" i="10"/>
  <c r="I349" i="10"/>
  <c r="I190" i="10"/>
  <c r="I188" i="10" s="1"/>
  <c r="H185" i="10"/>
  <c r="I170" i="10"/>
  <c r="I150" i="10"/>
  <c r="I148" i="10" s="1"/>
  <c r="H109" i="10"/>
  <c r="I65" i="10"/>
  <c r="I45" i="10" s="1"/>
  <c r="I61" i="10"/>
  <c r="I60" i="10"/>
  <c r="I59" i="10"/>
  <c r="I56" i="10"/>
  <c r="I55" i="10"/>
  <c r="I54" i="10"/>
  <c r="I47" i="10"/>
  <c r="J1671" i="10"/>
  <c r="J1669" i="10" s="1"/>
  <c r="J1667" i="10" s="1"/>
  <c r="J1651" i="10"/>
  <c r="J1631" i="10"/>
  <c r="J1629" i="10" s="1"/>
  <c r="J1627" i="10" s="1"/>
  <c r="J1611" i="10"/>
  <c r="J1609" i="10" s="1"/>
  <c r="J1607" i="10" s="1"/>
  <c r="J1591" i="10"/>
  <c r="J1571" i="10"/>
  <c r="J1569" i="10" s="1"/>
  <c r="J1567" i="10" s="1"/>
  <c r="J1551" i="10"/>
  <c r="J1549" i="10" s="1"/>
  <c r="J1547" i="10" s="1"/>
  <c r="J1531" i="10"/>
  <c r="J1529" i="10" s="1"/>
  <c r="J1527" i="10" s="1"/>
  <c r="J1511" i="10"/>
  <c r="J1491" i="10"/>
  <c r="J1451" i="10"/>
  <c r="J1449" i="10" s="1"/>
  <c r="J1431" i="10"/>
  <c r="J1426" i="10"/>
  <c r="J1425" i="10"/>
  <c r="J1424" i="10"/>
  <c r="J1423" i="10"/>
  <c r="J1422" i="10"/>
  <c r="J1420" i="10"/>
  <c r="J1419" i="10"/>
  <c r="J1418" i="10"/>
  <c r="J1417" i="10"/>
  <c r="J1416" i="10"/>
  <c r="J1415" i="10"/>
  <c r="J1414" i="10"/>
  <c r="J1413" i="10"/>
  <c r="J1412" i="10"/>
  <c r="J1410" i="10"/>
  <c r="J1408" i="10"/>
  <c r="J1227" i="10"/>
  <c r="H1225" i="10"/>
  <c r="J1211" i="10"/>
  <c r="J1209" i="10" s="1"/>
  <c r="J1207" i="10" s="1"/>
  <c r="J1191" i="10"/>
  <c r="J1171" i="10"/>
  <c r="J1169" i="10" s="1"/>
  <c r="J1167" i="10" s="1"/>
  <c r="J1151" i="10"/>
  <c r="J1091" i="10"/>
  <c r="J1089" i="10" s="1"/>
  <c r="J1087" i="10" s="1"/>
  <c r="J1071" i="10"/>
  <c r="J1069" i="10" s="1"/>
  <c r="J1067" i="10" s="1"/>
  <c r="J1051" i="10"/>
  <c r="J1049" i="10" s="1"/>
  <c r="J1047" i="10" s="1"/>
  <c r="J1031" i="10"/>
  <c r="J1029" i="10" s="1"/>
  <c r="J1027" i="10" s="1"/>
  <c r="J1011" i="10"/>
  <c r="J1009" i="10" s="1"/>
  <c r="J1005" i="10" s="1"/>
  <c r="J989" i="10"/>
  <c r="J987" i="10" s="1"/>
  <c r="J985" i="10" s="1"/>
  <c r="J870" i="10"/>
  <c r="J850" i="10"/>
  <c r="J848" i="10" s="1"/>
  <c r="J750" i="10"/>
  <c r="J748" i="10" s="1"/>
  <c r="J746" i="10" s="1"/>
  <c r="J730" i="10"/>
  <c r="J430" i="10"/>
  <c r="J428" i="10" s="1"/>
  <c r="J426" i="10" s="1"/>
  <c r="H404" i="10"/>
  <c r="J390" i="10"/>
  <c r="J388" i="10" s="1"/>
  <c r="J386" i="10" s="1"/>
  <c r="J370" i="10"/>
  <c r="J365" i="10"/>
  <c r="J363" i="10"/>
  <c r="J362" i="10"/>
  <c r="J361" i="10"/>
  <c r="J360" i="10"/>
  <c r="J359" i="10"/>
  <c r="J358" i="10"/>
  <c r="J357" i="10"/>
  <c r="J356" i="10"/>
  <c r="J355" i="10"/>
  <c r="J354" i="10"/>
  <c r="J353" i="10"/>
  <c r="J352" i="10"/>
  <c r="J351" i="10"/>
  <c r="J349" i="10"/>
  <c r="J347" i="10"/>
  <c r="J270" i="10"/>
  <c r="J190" i="10"/>
  <c r="J188" i="10" s="1"/>
  <c r="J186" i="10" s="1"/>
  <c r="J170" i="10"/>
  <c r="J168" i="10" s="1"/>
  <c r="J166" i="10" s="1"/>
  <c r="J150" i="10"/>
  <c r="J110" i="10"/>
  <c r="J65" i="10"/>
  <c r="J64" i="10"/>
  <c r="J63" i="10"/>
  <c r="J62" i="10"/>
  <c r="J61" i="10"/>
  <c r="J60" i="10"/>
  <c r="J59" i="10"/>
  <c r="J58" i="10"/>
  <c r="J57" i="10"/>
  <c r="J56" i="10"/>
  <c r="J55" i="10"/>
  <c r="J54" i="10"/>
  <c r="J53" i="10"/>
  <c r="J52" i="10"/>
  <c r="J51" i="10"/>
  <c r="J49" i="10"/>
  <c r="J47" i="10"/>
  <c r="G1671" i="10"/>
  <c r="G1669" i="10" s="1"/>
  <c r="G1667" i="10" s="1"/>
  <c r="G1651" i="10"/>
  <c r="G1631" i="10"/>
  <c r="G1629" i="10" s="1"/>
  <c r="G1627" i="10" s="1"/>
  <c r="G1611" i="10"/>
  <c r="G1609" i="10" s="1"/>
  <c r="G1607" i="10" s="1"/>
  <c r="G1591" i="10"/>
  <c r="G1571" i="10"/>
  <c r="G1569" i="10" s="1"/>
  <c r="G1567" i="10" s="1"/>
  <c r="G1551" i="10"/>
  <c r="G1549" i="10" s="1"/>
  <c r="G1547" i="10" s="1"/>
  <c r="G1531" i="10"/>
  <c r="G1511" i="10"/>
  <c r="G1491" i="10"/>
  <c r="G1489" i="10" s="1"/>
  <c r="G1487" i="10" s="1"/>
  <c r="G1451" i="10"/>
  <c r="G1449" i="10" s="1"/>
  <c r="G1447" i="10" s="1"/>
  <c r="G1431" i="10"/>
  <c r="G1429" i="10" s="1"/>
  <c r="G1426" i="10"/>
  <c r="G1425" i="10"/>
  <c r="G1424" i="10"/>
  <c r="G1423" i="10"/>
  <c r="G1422" i="10"/>
  <c r="G1421" i="10"/>
  <c r="G1420" i="10"/>
  <c r="G1419" i="10"/>
  <c r="G1418" i="10"/>
  <c r="G1417" i="10"/>
  <c r="G1416" i="10"/>
  <c r="G1415" i="10"/>
  <c r="G1414" i="10"/>
  <c r="G1413" i="10"/>
  <c r="G1412" i="10"/>
  <c r="G1410" i="10"/>
  <c r="G1408" i="10"/>
  <c r="G1227" i="10"/>
  <c r="G1211" i="10"/>
  <c r="G1191" i="10"/>
  <c r="G1189" i="10" s="1"/>
  <c r="G1187" i="10" s="1"/>
  <c r="G1171" i="10"/>
  <c r="G1169" i="10" s="1"/>
  <c r="G1167" i="10" s="1"/>
  <c r="G1151" i="10"/>
  <c r="G1091" i="10"/>
  <c r="G1089" i="10" s="1"/>
  <c r="G1087" i="10" s="1"/>
  <c r="G1071" i="10"/>
  <c r="G1051" i="10"/>
  <c r="G1049" i="10" s="1"/>
  <c r="G1047" i="10" s="1"/>
  <c r="G1031" i="10"/>
  <c r="G1011" i="10"/>
  <c r="G1009" i="10" s="1"/>
  <c r="G1005" i="10" s="1"/>
  <c r="G989" i="10"/>
  <c r="G987" i="10" s="1"/>
  <c r="G870" i="10"/>
  <c r="G868" i="10" s="1"/>
  <c r="G866" i="10" s="1"/>
  <c r="G850" i="10"/>
  <c r="G848" i="10" s="1"/>
  <c r="G846" i="10" s="1"/>
  <c r="G750" i="10"/>
  <c r="G748" i="10" s="1"/>
  <c r="G746" i="10" s="1"/>
  <c r="G730" i="10"/>
  <c r="G430" i="10"/>
  <c r="G390" i="10"/>
  <c r="G370" i="10"/>
  <c r="G368" i="10" s="1"/>
  <c r="G366" i="10" s="1"/>
  <c r="G365" i="10"/>
  <c r="G364" i="10"/>
  <c r="G363" i="10"/>
  <c r="G362" i="10"/>
  <c r="G361" i="10"/>
  <c r="G360" i="10"/>
  <c r="G359" i="10"/>
  <c r="G358" i="10"/>
  <c r="G357" i="10"/>
  <c r="G356" i="10"/>
  <c r="G355" i="10"/>
  <c r="G354" i="10"/>
  <c r="G353" i="10"/>
  <c r="G352" i="10"/>
  <c r="G351" i="10"/>
  <c r="G349" i="10"/>
  <c r="G347" i="10"/>
  <c r="G270" i="10"/>
  <c r="G190" i="10"/>
  <c r="G170" i="10"/>
  <c r="G168" i="10" s="1"/>
  <c r="G166" i="10" s="1"/>
  <c r="G150" i="10"/>
  <c r="G148" i="10" s="1"/>
  <c r="G110" i="10"/>
  <c r="G65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49" i="10"/>
  <c r="G47" i="10"/>
  <c r="F1671" i="10"/>
  <c r="F1651" i="10"/>
  <c r="F1611" i="10"/>
  <c r="F1591" i="10"/>
  <c r="F1571" i="10"/>
  <c r="F1551" i="10"/>
  <c r="F1549" i="10" s="1"/>
  <c r="F1531" i="10"/>
  <c r="F1511" i="10"/>
  <c r="F1509" i="10" s="1"/>
  <c r="F1507" i="10" s="1"/>
  <c r="F1491" i="10"/>
  <c r="F1451" i="10"/>
  <c r="F1431" i="10"/>
  <c r="F1429" i="10" s="1"/>
  <c r="F1427" i="10" s="1"/>
  <c r="F1426" i="10"/>
  <c r="F1425" i="10"/>
  <c r="F1424" i="10"/>
  <c r="F1423" i="10"/>
  <c r="F1422" i="10"/>
  <c r="F1421" i="10"/>
  <c r="F1420" i="10"/>
  <c r="F1419" i="10"/>
  <c r="F1418" i="10"/>
  <c r="F1417" i="10"/>
  <c r="F1416" i="10"/>
  <c r="F1415" i="10"/>
  <c r="F1414" i="10"/>
  <c r="F1413" i="10"/>
  <c r="F1412" i="10"/>
  <c r="F1410" i="10"/>
  <c r="F1408" i="10"/>
  <c r="F1227" i="10"/>
  <c r="F1211" i="10"/>
  <c r="F1209" i="10" s="1"/>
  <c r="F1191" i="10"/>
  <c r="F1171" i="10"/>
  <c r="F1169" i="10" s="1"/>
  <c r="F1167" i="10" s="1"/>
  <c r="F1151" i="10"/>
  <c r="F1091" i="10"/>
  <c r="F1089" i="10" s="1"/>
  <c r="F1087" i="10" s="1"/>
  <c r="F1051" i="10"/>
  <c r="F1031" i="10"/>
  <c r="F1029" i="10" s="1"/>
  <c r="F1027" i="10" s="1"/>
  <c r="F1011" i="10"/>
  <c r="F989" i="10"/>
  <c r="F870" i="10"/>
  <c r="F868" i="10" s="1"/>
  <c r="F850" i="10"/>
  <c r="F750" i="10"/>
  <c r="F748" i="10" s="1"/>
  <c r="F746" i="10" s="1"/>
  <c r="F730" i="10"/>
  <c r="F728" i="10" s="1"/>
  <c r="F726" i="10" s="1"/>
  <c r="E444" i="10"/>
  <c r="F430" i="10"/>
  <c r="F390" i="10"/>
  <c r="F388" i="10" s="1"/>
  <c r="F386" i="10" s="1"/>
  <c r="F370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49" i="10"/>
  <c r="F347" i="10"/>
  <c r="F190" i="10"/>
  <c r="F170" i="10"/>
  <c r="F150" i="10"/>
  <c r="F148" i="10" s="1"/>
  <c r="F146" i="10" s="1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49" i="10"/>
  <c r="F47" i="10"/>
  <c r="H1686" i="10"/>
  <c r="E1686" i="10"/>
  <c r="H1685" i="10"/>
  <c r="E1685" i="10"/>
  <c r="H1684" i="10"/>
  <c r="E1684" i="10"/>
  <c r="H1683" i="10"/>
  <c r="E1683" i="10"/>
  <c r="H1682" i="10"/>
  <c r="E1682" i="10"/>
  <c r="E1681" i="10"/>
  <c r="H1679" i="10"/>
  <c r="E1679" i="10"/>
  <c r="H1678" i="10"/>
  <c r="E1678" i="10"/>
  <c r="H1677" i="10"/>
  <c r="E1677" i="10"/>
  <c r="H1676" i="10"/>
  <c r="E1676" i="10"/>
  <c r="H1675" i="10"/>
  <c r="E1675" i="10"/>
  <c r="H1674" i="10"/>
  <c r="E1674" i="10"/>
  <c r="H1673" i="10"/>
  <c r="E1673" i="10"/>
  <c r="H1672" i="10"/>
  <c r="E1672" i="10"/>
  <c r="H1670" i="10"/>
  <c r="E1670" i="10"/>
  <c r="H1668" i="10"/>
  <c r="E1668" i="10"/>
  <c r="H1666" i="10"/>
  <c r="E1666" i="10"/>
  <c r="H1665" i="10"/>
  <c r="E1665" i="10"/>
  <c r="E1664" i="10"/>
  <c r="H1662" i="10"/>
  <c r="E1662" i="10"/>
  <c r="H1661" i="10"/>
  <c r="E1661" i="10"/>
  <c r="H1659" i="10"/>
  <c r="E1659" i="10"/>
  <c r="H1658" i="10"/>
  <c r="E1658" i="10"/>
  <c r="H1657" i="10"/>
  <c r="E1657" i="10"/>
  <c r="H1656" i="10"/>
  <c r="E1656" i="10"/>
  <c r="H1655" i="10"/>
  <c r="E1655" i="10"/>
  <c r="H1654" i="10"/>
  <c r="E1654" i="10"/>
  <c r="H1653" i="10"/>
  <c r="E1653" i="10"/>
  <c r="H1652" i="10"/>
  <c r="E1652" i="10"/>
  <c r="H1650" i="10"/>
  <c r="E1650" i="10"/>
  <c r="H1648" i="10"/>
  <c r="E1648" i="10"/>
  <c r="H1646" i="10"/>
  <c r="E1646" i="10"/>
  <c r="H1645" i="10"/>
  <c r="E1645" i="10"/>
  <c r="H1644" i="10"/>
  <c r="E1644" i="10"/>
  <c r="E1643" i="10"/>
  <c r="H1642" i="10"/>
  <c r="E1642" i="10"/>
  <c r="H1641" i="10"/>
  <c r="E1641" i="10"/>
  <c r="H1639" i="10"/>
  <c r="E1639" i="10"/>
  <c r="H1638" i="10"/>
  <c r="E1638" i="10"/>
  <c r="H1637" i="10"/>
  <c r="E1637" i="10"/>
  <c r="H1636" i="10"/>
  <c r="E1636" i="10"/>
  <c r="H1635" i="10"/>
  <c r="E1635" i="10"/>
  <c r="H1634" i="10"/>
  <c r="E1634" i="10"/>
  <c r="H1633" i="10"/>
  <c r="E1633" i="10"/>
  <c r="H1632" i="10"/>
  <c r="E1632" i="10"/>
  <c r="H1630" i="10"/>
  <c r="E1630" i="10"/>
  <c r="H1628" i="10"/>
  <c r="E1628" i="10"/>
  <c r="H1626" i="10"/>
  <c r="E1626" i="10"/>
  <c r="H1625" i="10"/>
  <c r="E1625" i="10"/>
  <c r="H1624" i="10"/>
  <c r="E1624" i="10"/>
  <c r="H1623" i="10"/>
  <c r="H1622" i="10"/>
  <c r="E1622" i="10"/>
  <c r="H1621" i="10"/>
  <c r="E1621" i="10"/>
  <c r="H1619" i="10"/>
  <c r="E1619" i="10"/>
  <c r="H1618" i="10"/>
  <c r="E1618" i="10"/>
  <c r="H1617" i="10"/>
  <c r="E1617" i="10"/>
  <c r="H1616" i="10"/>
  <c r="E1616" i="10"/>
  <c r="H1615" i="10"/>
  <c r="E1615" i="10"/>
  <c r="H1614" i="10"/>
  <c r="E1614" i="10"/>
  <c r="H1613" i="10"/>
  <c r="E1613" i="10"/>
  <c r="H1612" i="10"/>
  <c r="E1612" i="10"/>
  <c r="H1610" i="10"/>
  <c r="E1610" i="10"/>
  <c r="H1608" i="10"/>
  <c r="E1608" i="10"/>
  <c r="H1606" i="10"/>
  <c r="E1606" i="10"/>
  <c r="H1605" i="10"/>
  <c r="E1605" i="10"/>
  <c r="H1604" i="10"/>
  <c r="E1604" i="10"/>
  <c r="H1603" i="10"/>
  <c r="E1603" i="10"/>
  <c r="H1602" i="10"/>
  <c r="E1602" i="10"/>
  <c r="H1599" i="10"/>
  <c r="E1599" i="10"/>
  <c r="H1598" i="10"/>
  <c r="E1598" i="10"/>
  <c r="H1597" i="10"/>
  <c r="E1597" i="10"/>
  <c r="H1596" i="10"/>
  <c r="E1596" i="10"/>
  <c r="H1595" i="10"/>
  <c r="E1595" i="10"/>
  <c r="H1594" i="10"/>
  <c r="E1594" i="10"/>
  <c r="H1593" i="10"/>
  <c r="E1593" i="10"/>
  <c r="H1592" i="10"/>
  <c r="E1592" i="10"/>
  <c r="H1590" i="10"/>
  <c r="E1590" i="10"/>
  <c r="H1588" i="10"/>
  <c r="E1588" i="10"/>
  <c r="H1586" i="10"/>
  <c r="E1586" i="10"/>
  <c r="H1585" i="10"/>
  <c r="E1585" i="10"/>
  <c r="H1584" i="10"/>
  <c r="E1584" i="10"/>
  <c r="H1583" i="10"/>
  <c r="E1583" i="10"/>
  <c r="H1582" i="10"/>
  <c r="E1582" i="10"/>
  <c r="H1581" i="10"/>
  <c r="H1579" i="10"/>
  <c r="E1579" i="10"/>
  <c r="H1578" i="10"/>
  <c r="E1578" i="10"/>
  <c r="H1577" i="10"/>
  <c r="E1577" i="10"/>
  <c r="H1576" i="10"/>
  <c r="E1576" i="10"/>
  <c r="H1575" i="10"/>
  <c r="E1575" i="10"/>
  <c r="H1574" i="10"/>
  <c r="E1574" i="10"/>
  <c r="H1573" i="10"/>
  <c r="E1573" i="10"/>
  <c r="H1572" i="10"/>
  <c r="E1572" i="10"/>
  <c r="H1570" i="10"/>
  <c r="E1570" i="10"/>
  <c r="H1568" i="10"/>
  <c r="E1568" i="10"/>
  <c r="H1566" i="10"/>
  <c r="E1566" i="10"/>
  <c r="H1565" i="10"/>
  <c r="E1565" i="10"/>
  <c r="H1564" i="10"/>
  <c r="E1564" i="10"/>
  <c r="H1563" i="10"/>
  <c r="E1563" i="10"/>
  <c r="H1562" i="10"/>
  <c r="E1562" i="10"/>
  <c r="E1561" i="10"/>
  <c r="H1559" i="10"/>
  <c r="E1559" i="10"/>
  <c r="H1558" i="10"/>
  <c r="E1558" i="10"/>
  <c r="H1557" i="10"/>
  <c r="E1557" i="10"/>
  <c r="H1556" i="10"/>
  <c r="E1556" i="10"/>
  <c r="H1555" i="10"/>
  <c r="E1555" i="10"/>
  <c r="H1554" i="10"/>
  <c r="E1554" i="10"/>
  <c r="H1553" i="10"/>
  <c r="E1553" i="10"/>
  <c r="H1552" i="10"/>
  <c r="E1552" i="10"/>
  <c r="H1550" i="10"/>
  <c r="E1550" i="10"/>
  <c r="H1548" i="10"/>
  <c r="E1548" i="10"/>
  <c r="H1546" i="10"/>
  <c r="E1546" i="10"/>
  <c r="H1545" i="10"/>
  <c r="E1545" i="10"/>
  <c r="H1544" i="10"/>
  <c r="E1544" i="10"/>
  <c r="H1542" i="10"/>
  <c r="E1542" i="10"/>
  <c r="H1541" i="10"/>
  <c r="E1541" i="10"/>
  <c r="H1539" i="10"/>
  <c r="E1539" i="10"/>
  <c r="H1538" i="10"/>
  <c r="E1538" i="10"/>
  <c r="H1537" i="10"/>
  <c r="E1537" i="10"/>
  <c r="H1536" i="10"/>
  <c r="E1536" i="10"/>
  <c r="H1535" i="10"/>
  <c r="E1535" i="10"/>
  <c r="H1534" i="10"/>
  <c r="E1534" i="10"/>
  <c r="H1533" i="10"/>
  <c r="E1533" i="10"/>
  <c r="H1532" i="10"/>
  <c r="E1532" i="10"/>
  <c r="H1530" i="10"/>
  <c r="E1530" i="10"/>
  <c r="H1528" i="10"/>
  <c r="E1528" i="10"/>
  <c r="H1526" i="10"/>
  <c r="E1526" i="10"/>
  <c r="H1525" i="10"/>
  <c r="E1525" i="10"/>
  <c r="H1524" i="10"/>
  <c r="E1524" i="10"/>
  <c r="H1523" i="10"/>
  <c r="E1523" i="10"/>
  <c r="H1522" i="10"/>
  <c r="E1522" i="10"/>
  <c r="H1521" i="10"/>
  <c r="E1521" i="10"/>
  <c r="H1519" i="10"/>
  <c r="E1519" i="10"/>
  <c r="H1518" i="10"/>
  <c r="E1518" i="10"/>
  <c r="H1517" i="10"/>
  <c r="E1517" i="10"/>
  <c r="H1516" i="10"/>
  <c r="E1516" i="10"/>
  <c r="H1515" i="10"/>
  <c r="E1515" i="10"/>
  <c r="H1514" i="10"/>
  <c r="E1514" i="10"/>
  <c r="H1513" i="10"/>
  <c r="E1513" i="10"/>
  <c r="H1512" i="10"/>
  <c r="E1512" i="10"/>
  <c r="H1510" i="10"/>
  <c r="E1510" i="10"/>
  <c r="H1508" i="10"/>
  <c r="E1508" i="10"/>
  <c r="H1506" i="10"/>
  <c r="E1506" i="10"/>
  <c r="H1505" i="10"/>
  <c r="E1505" i="10"/>
  <c r="H1504" i="10"/>
  <c r="E1504" i="10"/>
  <c r="H1503" i="10"/>
  <c r="E1503" i="10"/>
  <c r="H1502" i="10"/>
  <c r="E1502" i="10"/>
  <c r="H1501" i="10"/>
  <c r="E1501" i="10"/>
  <c r="H1499" i="10"/>
  <c r="E1499" i="10"/>
  <c r="H1498" i="10"/>
  <c r="E1498" i="10"/>
  <c r="H1497" i="10"/>
  <c r="E1497" i="10"/>
  <c r="H1496" i="10"/>
  <c r="E1496" i="10"/>
  <c r="H1495" i="10"/>
  <c r="E1495" i="10"/>
  <c r="H1494" i="10"/>
  <c r="E1494" i="10"/>
  <c r="H1493" i="10"/>
  <c r="E1493" i="10"/>
  <c r="H1492" i="10"/>
  <c r="E1492" i="10"/>
  <c r="H1490" i="10"/>
  <c r="E1490" i="10"/>
  <c r="H1488" i="10"/>
  <c r="E1488" i="10"/>
  <c r="H1466" i="10"/>
  <c r="E1466" i="10"/>
  <c r="H1465" i="10"/>
  <c r="E1465" i="10"/>
  <c r="H1464" i="10"/>
  <c r="E1464" i="10"/>
  <c r="H1463" i="10"/>
  <c r="E1463" i="10"/>
  <c r="H1462" i="10"/>
  <c r="E1462" i="10"/>
  <c r="H1461" i="10"/>
  <c r="E1461" i="10"/>
  <c r="H1459" i="10"/>
  <c r="E1459" i="10"/>
  <c r="H1458" i="10"/>
  <c r="E1458" i="10"/>
  <c r="H1457" i="10"/>
  <c r="E1457" i="10"/>
  <c r="H1456" i="10"/>
  <c r="E1456" i="10"/>
  <c r="H1455" i="10"/>
  <c r="E1455" i="10"/>
  <c r="H1454" i="10"/>
  <c r="E1454" i="10"/>
  <c r="H1453" i="10"/>
  <c r="E1453" i="10"/>
  <c r="H1452" i="10"/>
  <c r="E1452" i="10"/>
  <c r="H1450" i="10"/>
  <c r="E1450" i="10"/>
  <c r="H1448" i="10"/>
  <c r="E1448" i="10"/>
  <c r="H1446" i="10"/>
  <c r="H1426" i="10" s="1"/>
  <c r="E1446" i="10"/>
  <c r="E1426" i="10" s="1"/>
  <c r="H1445" i="10"/>
  <c r="H1425" i="10" s="1"/>
  <c r="E25" i="12" s="1"/>
  <c r="E24" i="12" s="1"/>
  <c r="E1445" i="10"/>
  <c r="H1444" i="10"/>
  <c r="H1424" i="10" s="1"/>
  <c r="E1444" i="10"/>
  <c r="E1424" i="10" s="1"/>
  <c r="H1443" i="10"/>
  <c r="E1443" i="10"/>
  <c r="E1423" i="10" s="1"/>
  <c r="H1442" i="10"/>
  <c r="H1422" i="10" s="1"/>
  <c r="E1442" i="10"/>
  <c r="H1441" i="10"/>
  <c r="H1421" i="10" s="1"/>
  <c r="E1441" i="10"/>
  <c r="E1421" i="10" s="1"/>
  <c r="H1439" i="10"/>
  <c r="E1439" i="10"/>
  <c r="E1419" i="10" s="1"/>
  <c r="H1438" i="10"/>
  <c r="E1438" i="10"/>
  <c r="H1437" i="10"/>
  <c r="H1417" i="10" s="1"/>
  <c r="E1437" i="10"/>
  <c r="E1417" i="10" s="1"/>
  <c r="H1436" i="10"/>
  <c r="H1416" i="10" s="1"/>
  <c r="E1436" i="10"/>
  <c r="H1435" i="10"/>
  <c r="H1415" i="10" s="1"/>
  <c r="E1435" i="10"/>
  <c r="E1415" i="10" s="1"/>
  <c r="H1434" i="10"/>
  <c r="E1434" i="10"/>
  <c r="H1433" i="10"/>
  <c r="E1433" i="10"/>
  <c r="E1413" i="10" s="1"/>
  <c r="H1432" i="10"/>
  <c r="H1412" i="10" s="1"/>
  <c r="E1432" i="10"/>
  <c r="E1412" i="10" s="1"/>
  <c r="H1430" i="10"/>
  <c r="E1430" i="10"/>
  <c r="E1410" i="10" s="1"/>
  <c r="H1428" i="10"/>
  <c r="H1408" i="10" s="1"/>
  <c r="E1428" i="10"/>
  <c r="E1408" i="10" s="1"/>
  <c r="H1226" i="10"/>
  <c r="E1226" i="10"/>
  <c r="E1225" i="10"/>
  <c r="H1224" i="10"/>
  <c r="E1224" i="10"/>
  <c r="H1223" i="10"/>
  <c r="E1223" i="10"/>
  <c r="H1222" i="10"/>
  <c r="E1222" i="10"/>
  <c r="H1221" i="10"/>
  <c r="E1221" i="10"/>
  <c r="H1219" i="10"/>
  <c r="E1219" i="10"/>
  <c r="H1218" i="10"/>
  <c r="E1218" i="10"/>
  <c r="H1217" i="10"/>
  <c r="E1217" i="10"/>
  <c r="H1216" i="10"/>
  <c r="E1216" i="10"/>
  <c r="H1215" i="10"/>
  <c r="E1215" i="10"/>
  <c r="H1214" i="10"/>
  <c r="E1214" i="10"/>
  <c r="H1213" i="10"/>
  <c r="E1213" i="10"/>
  <c r="H1212" i="10"/>
  <c r="E1212" i="10"/>
  <c r="H1210" i="10"/>
  <c r="E1210" i="10"/>
  <c r="H1208" i="10"/>
  <c r="E1208" i="10"/>
  <c r="H1206" i="10"/>
  <c r="E1206" i="10"/>
  <c r="H1205" i="10"/>
  <c r="E1205" i="10"/>
  <c r="E1204" i="10"/>
  <c r="H1203" i="10"/>
  <c r="E1203" i="10"/>
  <c r="H1202" i="10"/>
  <c r="E1202" i="10"/>
  <c r="H1201" i="10"/>
  <c r="E1201" i="10"/>
  <c r="E1199" i="10"/>
  <c r="E1198" i="10"/>
  <c r="H1197" i="10"/>
  <c r="E1197" i="10"/>
  <c r="H1196" i="10"/>
  <c r="E1196" i="10"/>
  <c r="H1195" i="10"/>
  <c r="E1195" i="10"/>
  <c r="H1194" i="10"/>
  <c r="E1194" i="10"/>
  <c r="H1193" i="10"/>
  <c r="E1193" i="10"/>
  <c r="H1192" i="10"/>
  <c r="E1192" i="10"/>
  <c r="H1190" i="10"/>
  <c r="E1190" i="10"/>
  <c r="H1188" i="10"/>
  <c r="E1188" i="10"/>
  <c r="H1186" i="10"/>
  <c r="E1186" i="10"/>
  <c r="H1185" i="10"/>
  <c r="E1185" i="10"/>
  <c r="H1184" i="10"/>
  <c r="E1184" i="10"/>
  <c r="H1183" i="10"/>
  <c r="E1183" i="10"/>
  <c r="H1182" i="10"/>
  <c r="E1182" i="10"/>
  <c r="E1181" i="10"/>
  <c r="H1179" i="10"/>
  <c r="E1179" i="10"/>
  <c r="H1178" i="10"/>
  <c r="E1178" i="10"/>
  <c r="H1177" i="10"/>
  <c r="E1177" i="10"/>
  <c r="H1176" i="10"/>
  <c r="E1176" i="10"/>
  <c r="H1175" i="10"/>
  <c r="E1175" i="10"/>
  <c r="H1174" i="10"/>
  <c r="E1174" i="10"/>
  <c r="H1173" i="10"/>
  <c r="E1173" i="10"/>
  <c r="H1172" i="10"/>
  <c r="E1172" i="10"/>
  <c r="H1170" i="10"/>
  <c r="E1170" i="10"/>
  <c r="H1168" i="10"/>
  <c r="E1168" i="10"/>
  <c r="H1166" i="10"/>
  <c r="E1166" i="10"/>
  <c r="E1165" i="10"/>
  <c r="H1164" i="10"/>
  <c r="E1164" i="10"/>
  <c r="H1163" i="10"/>
  <c r="E1163" i="10"/>
  <c r="H1162" i="10"/>
  <c r="E1162" i="10"/>
  <c r="E1161" i="10"/>
  <c r="H1159" i="10"/>
  <c r="E1159" i="10"/>
  <c r="H1158" i="10"/>
  <c r="E1158" i="10"/>
  <c r="H1157" i="10"/>
  <c r="E1157" i="10"/>
  <c r="H1156" i="10"/>
  <c r="E1156" i="10"/>
  <c r="H1155" i="10"/>
  <c r="E1155" i="10"/>
  <c r="H1154" i="10"/>
  <c r="E1154" i="10"/>
  <c r="H1153" i="10"/>
  <c r="E1153" i="10"/>
  <c r="H1152" i="10"/>
  <c r="E1152" i="10"/>
  <c r="H1150" i="10"/>
  <c r="E1150" i="10"/>
  <c r="H1148" i="10"/>
  <c r="E1148" i="10"/>
  <c r="H1106" i="10"/>
  <c r="E1106" i="10"/>
  <c r="H1105" i="10"/>
  <c r="E1105" i="10"/>
  <c r="H1104" i="10"/>
  <c r="E1104" i="10"/>
  <c r="H1103" i="10"/>
  <c r="E1103" i="10"/>
  <c r="H1102" i="10"/>
  <c r="E1102" i="10"/>
  <c r="E1101" i="10"/>
  <c r="H1099" i="10"/>
  <c r="E1099" i="10"/>
  <c r="H1098" i="10"/>
  <c r="E1098" i="10"/>
  <c r="H1097" i="10"/>
  <c r="E1097" i="10"/>
  <c r="H1096" i="10"/>
  <c r="E1096" i="10"/>
  <c r="H1095" i="10"/>
  <c r="E1095" i="10"/>
  <c r="H1094" i="10"/>
  <c r="E1094" i="10"/>
  <c r="H1093" i="10"/>
  <c r="E1093" i="10"/>
  <c r="H1092" i="10"/>
  <c r="E1092" i="10"/>
  <c r="H1090" i="10"/>
  <c r="E1090" i="10"/>
  <c r="H1088" i="10"/>
  <c r="E1088" i="10"/>
  <c r="H1086" i="10"/>
  <c r="E1086" i="10"/>
  <c r="H1085" i="10"/>
  <c r="E1085" i="10"/>
  <c r="H1084" i="10"/>
  <c r="E1084" i="10"/>
  <c r="H1083" i="10"/>
  <c r="E1083" i="10"/>
  <c r="H1082" i="10"/>
  <c r="E1082" i="10"/>
  <c r="E1081" i="10"/>
  <c r="H1079" i="10"/>
  <c r="E1079" i="10"/>
  <c r="H1078" i="10"/>
  <c r="E1078" i="10"/>
  <c r="H1077" i="10"/>
  <c r="E1077" i="10"/>
  <c r="H1076" i="10"/>
  <c r="E1076" i="10"/>
  <c r="H1075" i="10"/>
  <c r="E1075" i="10"/>
  <c r="H1074" i="10"/>
  <c r="E1074" i="10"/>
  <c r="H1073" i="10"/>
  <c r="E1073" i="10"/>
  <c r="H1072" i="10"/>
  <c r="E1072" i="10"/>
  <c r="H1070" i="10"/>
  <c r="E1070" i="10"/>
  <c r="H1068" i="10"/>
  <c r="E1068" i="10"/>
  <c r="H1066" i="10"/>
  <c r="E1066" i="10"/>
  <c r="H1065" i="10"/>
  <c r="E1065" i="10"/>
  <c r="H1064" i="10"/>
  <c r="E1064" i="10"/>
  <c r="H1063" i="10"/>
  <c r="E1063" i="10"/>
  <c r="H1062" i="10"/>
  <c r="E1062" i="10"/>
  <c r="E1061" i="10"/>
  <c r="H1059" i="10"/>
  <c r="E1059" i="10"/>
  <c r="H1058" i="10"/>
  <c r="E1058" i="10"/>
  <c r="H1057" i="10"/>
  <c r="E1057" i="10"/>
  <c r="H1056" i="10"/>
  <c r="E1056" i="10"/>
  <c r="H1055" i="10"/>
  <c r="E1055" i="10"/>
  <c r="H1054" i="10"/>
  <c r="E1054" i="10"/>
  <c r="H1053" i="10"/>
  <c r="E1053" i="10"/>
  <c r="H1052" i="10"/>
  <c r="E1052" i="10"/>
  <c r="H1050" i="10"/>
  <c r="E1050" i="10"/>
  <c r="H1048" i="10"/>
  <c r="E1048" i="10"/>
  <c r="H1046" i="10"/>
  <c r="E1046" i="10"/>
  <c r="H1045" i="10"/>
  <c r="E1045" i="10"/>
  <c r="H1044" i="10"/>
  <c r="E1044" i="10"/>
  <c r="H1043" i="10"/>
  <c r="E1043" i="10"/>
  <c r="H1042" i="10"/>
  <c r="E1042" i="10"/>
  <c r="E1041" i="10"/>
  <c r="H1039" i="10"/>
  <c r="E1039" i="10"/>
  <c r="H1038" i="10"/>
  <c r="E1038" i="10"/>
  <c r="H1037" i="10"/>
  <c r="E1037" i="10"/>
  <c r="H1036" i="10"/>
  <c r="E1036" i="10"/>
  <c r="H1035" i="10"/>
  <c r="E1035" i="10"/>
  <c r="H1034" i="10"/>
  <c r="E1034" i="10"/>
  <c r="H1033" i="10"/>
  <c r="E1033" i="10"/>
  <c r="H1032" i="10"/>
  <c r="E1032" i="10"/>
  <c r="H1030" i="10"/>
  <c r="E1030" i="10"/>
  <c r="H1028" i="10"/>
  <c r="E1028" i="10"/>
  <c r="H1026" i="10"/>
  <c r="E1026" i="10"/>
  <c r="H1025" i="10"/>
  <c r="E1025" i="10"/>
  <c r="H1024" i="10"/>
  <c r="E1024" i="10"/>
  <c r="E1023" i="10"/>
  <c r="H1022" i="10"/>
  <c r="E1022" i="10"/>
  <c r="E1021" i="10"/>
  <c r="H1019" i="10"/>
  <c r="E1019" i="10"/>
  <c r="H1018" i="10"/>
  <c r="E1018" i="10"/>
  <c r="H1017" i="10"/>
  <c r="E1017" i="10"/>
  <c r="H1016" i="10"/>
  <c r="E1016" i="10"/>
  <c r="H1015" i="10"/>
  <c r="E1015" i="10"/>
  <c r="H1014" i="10"/>
  <c r="E1014" i="10"/>
  <c r="H1013" i="10"/>
  <c r="E1013" i="10"/>
  <c r="H1012" i="10"/>
  <c r="E1012" i="10"/>
  <c r="H1010" i="10"/>
  <c r="E1010" i="10"/>
  <c r="H1006" i="10"/>
  <c r="E1006" i="10"/>
  <c r="H1004" i="10"/>
  <c r="E1004" i="10"/>
  <c r="H1003" i="10"/>
  <c r="E1003" i="10"/>
  <c r="H1002" i="10"/>
  <c r="E1002" i="10"/>
  <c r="H1001" i="10"/>
  <c r="E1001" i="10"/>
  <c r="H1000" i="10"/>
  <c r="E1000" i="10"/>
  <c r="H997" i="10"/>
  <c r="E997" i="10"/>
  <c r="H996" i="10"/>
  <c r="E996" i="10"/>
  <c r="H995" i="10"/>
  <c r="E995" i="10"/>
  <c r="H994" i="10"/>
  <c r="E994" i="10"/>
  <c r="H993" i="10"/>
  <c r="E993" i="10"/>
  <c r="H992" i="10"/>
  <c r="E992" i="10"/>
  <c r="H991" i="10"/>
  <c r="E991" i="10"/>
  <c r="H990" i="10"/>
  <c r="E990" i="10"/>
  <c r="H988" i="10"/>
  <c r="E988" i="10"/>
  <c r="H986" i="10"/>
  <c r="E986" i="10"/>
  <c r="H885" i="10"/>
  <c r="E885" i="10"/>
  <c r="E884" i="10"/>
  <c r="H883" i="10"/>
  <c r="E883" i="10"/>
  <c r="H882" i="10"/>
  <c r="E882" i="10"/>
  <c r="H881" i="10"/>
  <c r="E881" i="10"/>
  <c r="H880" i="10"/>
  <c r="E880" i="10"/>
  <c r="H878" i="10"/>
  <c r="E878" i="10"/>
  <c r="H877" i="10"/>
  <c r="E877" i="10"/>
  <c r="H876" i="10"/>
  <c r="E876" i="10"/>
  <c r="H875" i="10"/>
  <c r="E875" i="10"/>
  <c r="H874" i="10"/>
  <c r="E874" i="10"/>
  <c r="H873" i="10"/>
  <c r="E873" i="10"/>
  <c r="H872" i="10"/>
  <c r="E872" i="10"/>
  <c r="H871" i="10"/>
  <c r="E871" i="10"/>
  <c r="H869" i="10"/>
  <c r="E869" i="10"/>
  <c r="H867" i="10"/>
  <c r="E867" i="10"/>
  <c r="H865" i="10"/>
  <c r="E865" i="10"/>
  <c r="E864" i="10"/>
  <c r="D18" i="12" s="1"/>
  <c r="H863" i="10"/>
  <c r="E863" i="10"/>
  <c r="H862" i="10"/>
  <c r="E862" i="10"/>
  <c r="H861" i="10"/>
  <c r="E861" i="10"/>
  <c r="E860" i="10"/>
  <c r="H858" i="10"/>
  <c r="E858" i="10"/>
  <c r="H857" i="10"/>
  <c r="E857" i="10"/>
  <c r="H856" i="10"/>
  <c r="E856" i="10"/>
  <c r="H855" i="10"/>
  <c r="E855" i="10"/>
  <c r="H854" i="10"/>
  <c r="E854" i="10"/>
  <c r="H853" i="10"/>
  <c r="E853" i="10"/>
  <c r="H852" i="10"/>
  <c r="E852" i="10"/>
  <c r="H851" i="10"/>
  <c r="E851" i="10"/>
  <c r="H849" i="10"/>
  <c r="E849" i="10"/>
  <c r="H847" i="10"/>
  <c r="E847" i="10"/>
  <c r="H765" i="10"/>
  <c r="E765" i="10"/>
  <c r="H764" i="10"/>
  <c r="E16" i="12" s="1"/>
  <c r="E764" i="10"/>
  <c r="D16" i="12" s="1"/>
  <c r="H763" i="10"/>
  <c r="E763" i="10"/>
  <c r="H762" i="10"/>
  <c r="E762" i="10"/>
  <c r="H761" i="10"/>
  <c r="E761" i="10"/>
  <c r="E760" i="10"/>
  <c r="H758" i="10"/>
  <c r="E758" i="10"/>
  <c r="H757" i="10"/>
  <c r="E757" i="10"/>
  <c r="H756" i="10"/>
  <c r="E756" i="10"/>
  <c r="H755" i="10"/>
  <c r="E755" i="10"/>
  <c r="H754" i="10"/>
  <c r="E754" i="10"/>
  <c r="H753" i="10"/>
  <c r="E753" i="10"/>
  <c r="H752" i="10"/>
  <c r="E752" i="10"/>
  <c r="H751" i="10"/>
  <c r="E751" i="10"/>
  <c r="H749" i="10"/>
  <c r="E749" i="10"/>
  <c r="H747" i="10"/>
  <c r="E747" i="10"/>
  <c r="H745" i="10"/>
  <c r="E745" i="10"/>
  <c r="H744" i="10"/>
  <c r="E15" i="12" s="1"/>
  <c r="E744" i="10"/>
  <c r="D15" i="12" s="1"/>
  <c r="H743" i="10"/>
  <c r="E743" i="10"/>
  <c r="H742" i="10"/>
  <c r="E742" i="10"/>
  <c r="H741" i="10"/>
  <c r="E741" i="10"/>
  <c r="E740" i="10"/>
  <c r="H738" i="10"/>
  <c r="E738" i="10"/>
  <c r="H737" i="10"/>
  <c r="E737" i="10"/>
  <c r="H736" i="10"/>
  <c r="E736" i="10"/>
  <c r="H735" i="10"/>
  <c r="E735" i="10"/>
  <c r="H734" i="10"/>
  <c r="E734" i="10"/>
  <c r="H733" i="10"/>
  <c r="E733" i="10"/>
  <c r="H732" i="10"/>
  <c r="E732" i="10"/>
  <c r="H731" i="10"/>
  <c r="E731" i="10"/>
  <c r="H729" i="10"/>
  <c r="E729" i="10"/>
  <c r="H727" i="10"/>
  <c r="E727" i="10"/>
  <c r="H445" i="10"/>
  <c r="E445" i="10"/>
  <c r="H444" i="10"/>
  <c r="H443" i="10"/>
  <c r="E443" i="10"/>
  <c r="H442" i="10"/>
  <c r="E442" i="10"/>
  <c r="H441" i="10"/>
  <c r="E441" i="10"/>
  <c r="H440" i="10"/>
  <c r="E440" i="10"/>
  <c r="E438" i="10"/>
  <c r="H437" i="10"/>
  <c r="E437" i="10"/>
  <c r="H436" i="10"/>
  <c r="E436" i="10"/>
  <c r="H435" i="10"/>
  <c r="E435" i="10"/>
  <c r="H434" i="10"/>
  <c r="E434" i="10"/>
  <c r="H433" i="10"/>
  <c r="E433" i="10"/>
  <c r="H432" i="10"/>
  <c r="E432" i="10"/>
  <c r="H431" i="10"/>
  <c r="E431" i="10"/>
  <c r="H429" i="10"/>
  <c r="E429" i="10"/>
  <c r="H427" i="10"/>
  <c r="E427" i="10"/>
  <c r="H405" i="10"/>
  <c r="E405" i="10"/>
  <c r="E404" i="10"/>
  <c r="H403" i="10"/>
  <c r="E403" i="10"/>
  <c r="H402" i="10"/>
  <c r="E402" i="10"/>
  <c r="H401" i="10"/>
  <c r="E401" i="10"/>
  <c r="H400" i="10"/>
  <c r="E400" i="10"/>
  <c r="H398" i="10"/>
  <c r="E398" i="10"/>
  <c r="H397" i="10"/>
  <c r="E397" i="10"/>
  <c r="H396" i="10"/>
  <c r="E396" i="10"/>
  <c r="H395" i="10"/>
  <c r="E395" i="10"/>
  <c r="H394" i="10"/>
  <c r="E394" i="10"/>
  <c r="H393" i="10"/>
  <c r="E393" i="10"/>
  <c r="H392" i="10"/>
  <c r="E392" i="10"/>
  <c r="H391" i="10"/>
  <c r="E391" i="10"/>
  <c r="H389" i="10"/>
  <c r="E389" i="10"/>
  <c r="H387" i="10"/>
  <c r="E387" i="10"/>
  <c r="H385" i="10"/>
  <c r="E385" i="10"/>
  <c r="E384" i="10"/>
  <c r="H383" i="10"/>
  <c r="E383" i="10"/>
  <c r="H382" i="10"/>
  <c r="E382" i="10"/>
  <c r="H381" i="10"/>
  <c r="E381" i="10"/>
  <c r="H380" i="10"/>
  <c r="E380" i="10"/>
  <c r="H378" i="10"/>
  <c r="E378" i="10"/>
  <c r="H377" i="10"/>
  <c r="E377" i="10"/>
  <c r="H376" i="10"/>
  <c r="E376" i="10"/>
  <c r="H375" i="10"/>
  <c r="E375" i="10"/>
  <c r="H374" i="10"/>
  <c r="E374" i="10"/>
  <c r="H373" i="10"/>
  <c r="E373" i="10"/>
  <c r="H372" i="10"/>
  <c r="E372" i="10"/>
  <c r="H371" i="10"/>
  <c r="E371" i="10"/>
  <c r="H369" i="10"/>
  <c r="E369" i="10"/>
  <c r="H367" i="10"/>
  <c r="E367" i="10"/>
  <c r="H285" i="10"/>
  <c r="E285" i="10"/>
  <c r="E284" i="10"/>
  <c r="H283" i="10"/>
  <c r="E283" i="10"/>
  <c r="H282" i="10"/>
  <c r="E282" i="10"/>
  <c r="H281" i="10"/>
  <c r="E281" i="10"/>
  <c r="H280" i="10"/>
  <c r="E280" i="10"/>
  <c r="E278" i="10"/>
  <c r="H277" i="10"/>
  <c r="E277" i="10"/>
  <c r="H276" i="10"/>
  <c r="E276" i="10"/>
  <c r="H275" i="10"/>
  <c r="E275" i="10"/>
  <c r="H274" i="10"/>
  <c r="E274" i="10"/>
  <c r="H273" i="10"/>
  <c r="E273" i="10"/>
  <c r="H272" i="10"/>
  <c r="E272" i="10"/>
  <c r="H271" i="10"/>
  <c r="E271" i="10"/>
  <c r="H269" i="10"/>
  <c r="E269" i="10"/>
  <c r="H267" i="10"/>
  <c r="E267" i="10"/>
  <c r="H205" i="10"/>
  <c r="E205" i="10"/>
  <c r="H204" i="10"/>
  <c r="E204" i="10"/>
  <c r="E203" i="10"/>
  <c r="E202" i="10"/>
  <c r="H201" i="10"/>
  <c r="E201" i="10"/>
  <c r="H200" i="10"/>
  <c r="E200" i="10"/>
  <c r="H198" i="10"/>
  <c r="E198" i="10"/>
  <c r="H197" i="10"/>
  <c r="E197" i="10"/>
  <c r="H196" i="10"/>
  <c r="E196" i="10"/>
  <c r="H195" i="10"/>
  <c r="E195" i="10"/>
  <c r="H194" i="10"/>
  <c r="E194" i="10"/>
  <c r="H193" i="10"/>
  <c r="E193" i="10"/>
  <c r="H192" i="10"/>
  <c r="E192" i="10"/>
  <c r="H191" i="10"/>
  <c r="E191" i="10"/>
  <c r="H189" i="10"/>
  <c r="E189" i="10"/>
  <c r="H187" i="10"/>
  <c r="E187" i="10"/>
  <c r="E185" i="10"/>
  <c r="H184" i="10"/>
  <c r="E184" i="10"/>
  <c r="H183" i="10"/>
  <c r="E183" i="10"/>
  <c r="H182" i="10"/>
  <c r="E182" i="10"/>
  <c r="H181" i="10"/>
  <c r="E181" i="10"/>
  <c r="H180" i="10"/>
  <c r="E180" i="10"/>
  <c r="H178" i="10"/>
  <c r="E178" i="10"/>
  <c r="H177" i="10"/>
  <c r="E177" i="10"/>
  <c r="H176" i="10"/>
  <c r="E176" i="10"/>
  <c r="H175" i="10"/>
  <c r="E175" i="10"/>
  <c r="H174" i="10"/>
  <c r="E174" i="10"/>
  <c r="H173" i="10"/>
  <c r="E173" i="10"/>
  <c r="H172" i="10"/>
  <c r="E172" i="10"/>
  <c r="H171" i="10"/>
  <c r="E171" i="10"/>
  <c r="H169" i="10"/>
  <c r="E169" i="10"/>
  <c r="H167" i="10"/>
  <c r="E167" i="10"/>
  <c r="H165" i="10"/>
  <c r="E165" i="10"/>
  <c r="H164" i="10"/>
  <c r="E164" i="10"/>
  <c r="H163" i="10"/>
  <c r="E163" i="10"/>
  <c r="H162" i="10"/>
  <c r="E162" i="10"/>
  <c r="H161" i="10"/>
  <c r="E161" i="10"/>
  <c r="H160" i="10"/>
  <c r="E160" i="10"/>
  <c r="E158" i="10"/>
  <c r="H157" i="10"/>
  <c r="E157" i="10"/>
  <c r="H156" i="10"/>
  <c r="E156" i="10"/>
  <c r="H155" i="10"/>
  <c r="E155" i="10"/>
  <c r="H154" i="10"/>
  <c r="E154" i="10"/>
  <c r="H153" i="10"/>
  <c r="E153" i="10"/>
  <c r="H152" i="10"/>
  <c r="E152" i="10"/>
  <c r="H151" i="10"/>
  <c r="E151" i="10"/>
  <c r="H149" i="10"/>
  <c r="E149" i="10"/>
  <c r="H147" i="10"/>
  <c r="E147" i="10"/>
  <c r="H125" i="10"/>
  <c r="E125" i="10"/>
  <c r="H124" i="10"/>
  <c r="E124" i="10"/>
  <c r="H123" i="10"/>
  <c r="E123" i="10"/>
  <c r="H122" i="10"/>
  <c r="E122" i="10"/>
  <c r="H121" i="10"/>
  <c r="E121" i="10"/>
  <c r="H120" i="10"/>
  <c r="E120" i="10"/>
  <c r="H118" i="10"/>
  <c r="E118" i="10"/>
  <c r="E117" i="10"/>
  <c r="H116" i="10"/>
  <c r="E116" i="10"/>
  <c r="H115" i="10"/>
  <c r="E115" i="10"/>
  <c r="H114" i="10"/>
  <c r="E114" i="10"/>
  <c r="H113" i="10"/>
  <c r="E113" i="10"/>
  <c r="H112" i="10"/>
  <c r="E112" i="10"/>
  <c r="H111" i="10"/>
  <c r="E111" i="10"/>
  <c r="E109" i="10"/>
  <c r="H107" i="10"/>
  <c r="E107" i="10"/>
  <c r="E105" i="10"/>
  <c r="E103" i="10"/>
  <c r="E102" i="10"/>
  <c r="E101" i="10"/>
  <c r="E100" i="10"/>
  <c r="E98" i="10"/>
  <c r="E97" i="10"/>
  <c r="E96" i="10"/>
  <c r="E95" i="10"/>
  <c r="E94" i="10"/>
  <c r="E93" i="10"/>
  <c r="E92" i="10"/>
  <c r="E91" i="10"/>
  <c r="E89" i="10"/>
  <c r="H87" i="10"/>
  <c r="E85" i="10"/>
  <c r="E84" i="10"/>
  <c r="E83" i="10"/>
  <c r="E82" i="10"/>
  <c r="E81" i="10"/>
  <c r="E80" i="10"/>
  <c r="E78" i="10"/>
  <c r="E77" i="10"/>
  <c r="E76" i="10"/>
  <c r="E75" i="10"/>
  <c r="E74" i="10"/>
  <c r="E73" i="10"/>
  <c r="E72" i="10"/>
  <c r="E71" i="10"/>
  <c r="E69" i="10"/>
  <c r="E67" i="10"/>
  <c r="L1408" i="10"/>
  <c r="M1408" i="10"/>
  <c r="L1410" i="10"/>
  <c r="M1410" i="10"/>
  <c r="L1412" i="10"/>
  <c r="M1412" i="10"/>
  <c r="L1413" i="10"/>
  <c r="M1413" i="10"/>
  <c r="L1414" i="10"/>
  <c r="M1414" i="10"/>
  <c r="L1415" i="10"/>
  <c r="M1415" i="10"/>
  <c r="L1416" i="10"/>
  <c r="M1416" i="10"/>
  <c r="L1417" i="10"/>
  <c r="M1417" i="10"/>
  <c r="L1418" i="10"/>
  <c r="M1418" i="10"/>
  <c r="L1419" i="10"/>
  <c r="M1419" i="10"/>
  <c r="E1420" i="10"/>
  <c r="H1420" i="10"/>
  <c r="L1420" i="10"/>
  <c r="M1420" i="10"/>
  <c r="M1421" i="10"/>
  <c r="L1422" i="10"/>
  <c r="M1422" i="10"/>
  <c r="L1423" i="10"/>
  <c r="M1423" i="10"/>
  <c r="L1424" i="10"/>
  <c r="M1424" i="10"/>
  <c r="L1425" i="10"/>
  <c r="M1425" i="10"/>
  <c r="L1426" i="10"/>
  <c r="M1426" i="10"/>
  <c r="L347" i="10"/>
  <c r="M347" i="10"/>
  <c r="L349" i="10"/>
  <c r="M349" i="10"/>
  <c r="L351" i="10"/>
  <c r="M351" i="10"/>
  <c r="L352" i="10"/>
  <c r="M352" i="10"/>
  <c r="L353" i="10"/>
  <c r="M353" i="10"/>
  <c r="L354" i="10"/>
  <c r="M354" i="10"/>
  <c r="L355" i="10"/>
  <c r="M355" i="10"/>
  <c r="L356" i="10"/>
  <c r="M356" i="10"/>
  <c r="L357" i="10"/>
  <c r="M357" i="10"/>
  <c r="L358" i="10"/>
  <c r="L238" i="10" s="1"/>
  <c r="M358" i="10"/>
  <c r="E359" i="10"/>
  <c r="H359" i="10"/>
  <c r="L359" i="10"/>
  <c r="M359" i="10"/>
  <c r="L360" i="10"/>
  <c r="M360" i="10"/>
  <c r="L361" i="10"/>
  <c r="M361" i="10"/>
  <c r="L362" i="10"/>
  <c r="M362" i="10"/>
  <c r="L363" i="10"/>
  <c r="M363" i="10"/>
  <c r="M364" i="10"/>
  <c r="L365" i="10"/>
  <c r="M365" i="10"/>
  <c r="L47" i="10"/>
  <c r="M47" i="10"/>
  <c r="L49" i="10"/>
  <c r="M49" i="10"/>
  <c r="L51" i="10"/>
  <c r="M51" i="10"/>
  <c r="L52" i="10"/>
  <c r="M52" i="10"/>
  <c r="L53" i="10"/>
  <c r="M53" i="10"/>
  <c r="L54" i="10"/>
  <c r="M54" i="10"/>
  <c r="L55" i="10"/>
  <c r="M55" i="10"/>
  <c r="L56" i="10"/>
  <c r="M56" i="10"/>
  <c r="L58" i="10"/>
  <c r="M58" i="10"/>
  <c r="E59" i="10"/>
  <c r="L59" i="10"/>
  <c r="M59" i="10"/>
  <c r="L60" i="10"/>
  <c r="M60" i="10"/>
  <c r="L61" i="10"/>
  <c r="M61" i="10"/>
  <c r="L62" i="10"/>
  <c r="M62" i="10"/>
  <c r="L63" i="10"/>
  <c r="M63" i="10"/>
  <c r="L64" i="10"/>
  <c r="M64" i="10"/>
  <c r="L65" i="10"/>
  <c r="M65" i="10"/>
  <c r="D32" i="12"/>
  <c r="H35" i="2"/>
  <c r="H32" i="2" s="1"/>
  <c r="H23" i="2" s="1"/>
  <c r="E35" i="2"/>
  <c r="C10" i="2"/>
  <c r="C9" i="2"/>
  <c r="E8" i="2"/>
  <c r="K35" i="2"/>
  <c r="K32" i="2" s="1"/>
  <c r="K23" i="2" s="1"/>
  <c r="H278" i="10"/>
  <c r="E999" i="10"/>
  <c r="H860" i="10"/>
  <c r="I49" i="10"/>
  <c r="I63" i="10"/>
  <c r="I57" i="10"/>
  <c r="I1191" i="10"/>
  <c r="I52" i="10"/>
  <c r="H1023" i="10"/>
  <c r="I53" i="10"/>
  <c r="I62" i="10"/>
  <c r="H740" i="10"/>
  <c r="I58" i="10"/>
  <c r="H504" i="10"/>
  <c r="J484" i="10"/>
  <c r="H1161" i="10"/>
  <c r="H1688" i="10"/>
  <c r="I140" i="10"/>
  <c r="H220" i="10"/>
  <c r="H864" i="10"/>
  <c r="E18" i="12" s="1"/>
  <c r="I418" i="10"/>
  <c r="I430" i="10"/>
  <c r="H438" i="10"/>
  <c r="J483" i="10"/>
  <c r="H117" i="10"/>
  <c r="H683" i="10"/>
  <c r="L850" i="10"/>
  <c r="L848" i="10" s="1"/>
  <c r="K853" i="10"/>
  <c r="L833" i="10"/>
  <c r="I64" i="10"/>
  <c r="I51" i="10"/>
  <c r="H1165" i="10"/>
  <c r="J364" i="10"/>
  <c r="H384" i="10"/>
  <c r="J844" i="10"/>
  <c r="H884" i="10"/>
  <c r="H1543" i="10"/>
  <c r="I979" i="10"/>
  <c r="H999" i="10"/>
  <c r="A22" i="5" l="1"/>
  <c r="I946" i="10"/>
  <c r="I926" i="10" s="1"/>
  <c r="H926" i="10" s="1"/>
  <c r="H1418" i="10"/>
  <c r="I233" i="10"/>
  <c r="H472" i="10"/>
  <c r="L227" i="10"/>
  <c r="I1131" i="10"/>
  <c r="F1207" i="10"/>
  <c r="L233" i="10"/>
  <c r="L428" i="10"/>
  <c r="L426" i="10" s="1"/>
  <c r="L410" i="10"/>
  <c r="L846" i="10"/>
  <c r="L826" i="10" s="1"/>
  <c r="I846" i="10"/>
  <c r="I826" i="10" s="1"/>
  <c r="I828" i="10"/>
  <c r="M1131" i="10"/>
  <c r="M1111" i="10" s="1"/>
  <c r="F1131" i="10"/>
  <c r="F1111" i="10" s="1"/>
  <c r="L1131" i="10"/>
  <c r="L1111" i="10" s="1"/>
  <c r="J1131" i="10"/>
  <c r="J1111" i="10" s="1"/>
  <c r="F188" i="10"/>
  <c r="F186" i="10" s="1"/>
  <c r="K1419" i="10"/>
  <c r="K364" i="10"/>
  <c r="F7" i="12" s="1"/>
  <c r="K145" i="10"/>
  <c r="K840" i="10"/>
  <c r="K538" i="10"/>
  <c r="H364" i="10"/>
  <c r="E7" i="12" s="1"/>
  <c r="H544" i="10"/>
  <c r="E10" i="12" s="1"/>
  <c r="K70" i="10"/>
  <c r="I959" i="10"/>
  <c r="H979" i="10"/>
  <c r="I962" i="10"/>
  <c r="M956" i="10"/>
  <c r="M936" i="10" s="1"/>
  <c r="K976" i="10"/>
  <c r="H538" i="10"/>
  <c r="H530" i="10"/>
  <c r="L1489" i="10"/>
  <c r="L1487" i="10" s="1"/>
  <c r="H844" i="10"/>
  <c r="H483" i="10"/>
  <c r="H1419" i="10"/>
  <c r="K143" i="10"/>
  <c r="H143" i="10"/>
  <c r="K139" i="10"/>
  <c r="H139" i="10"/>
  <c r="K483" i="10"/>
  <c r="K844" i="10"/>
  <c r="I960" i="10"/>
  <c r="H980" i="10"/>
  <c r="I957" i="10"/>
  <c r="H977" i="10"/>
  <c r="I956" i="10"/>
  <c r="H976" i="10"/>
  <c r="K933" i="10"/>
  <c r="H933" i="10"/>
  <c r="K926" i="10"/>
  <c r="K720" i="10"/>
  <c r="J68" i="10"/>
  <c r="J66" i="10" s="1"/>
  <c r="H70" i="10"/>
  <c r="I25" i="2"/>
  <c r="K24" i="2"/>
  <c r="K22" i="2" s="1"/>
  <c r="E14" i="18"/>
  <c r="K544" i="10"/>
  <c r="L936" i="10"/>
  <c r="L957" i="10"/>
  <c r="K977" i="10"/>
  <c r="L960" i="10"/>
  <c r="K980" i="10"/>
  <c r="L962" i="10"/>
  <c r="K982" i="10"/>
  <c r="L959" i="10"/>
  <c r="K979" i="10"/>
  <c r="G7" i="1"/>
  <c r="F250" i="10"/>
  <c r="F86" i="10"/>
  <c r="E1287" i="10"/>
  <c r="D60" i="5" s="1"/>
  <c r="L32" i="10"/>
  <c r="L29" i="10"/>
  <c r="I33" i="10"/>
  <c r="I1400" i="10"/>
  <c r="J250" i="10"/>
  <c r="G1149" i="10"/>
  <c r="G1147" i="10" s="1"/>
  <c r="G1131" i="10"/>
  <c r="G1111" i="10" s="1"/>
  <c r="M1149" i="10"/>
  <c r="M1129" i="10" s="1"/>
  <c r="I227" i="10"/>
  <c r="H1167" i="10"/>
  <c r="I27" i="10"/>
  <c r="F227" i="10"/>
  <c r="I1189" i="10"/>
  <c r="I1187" i="10" s="1"/>
  <c r="I1111" i="10"/>
  <c r="F1189" i="10"/>
  <c r="F1187" i="10" s="1"/>
  <c r="E1187" i="10" s="1"/>
  <c r="E260" i="10"/>
  <c r="E262" i="10"/>
  <c r="E264" i="10"/>
  <c r="H261" i="10"/>
  <c r="E6" i="12"/>
  <c r="H1130" i="10"/>
  <c r="H1110" i="10" s="1"/>
  <c r="H1133" i="10"/>
  <c r="H1113" i="10" s="1"/>
  <c r="H1135" i="10"/>
  <c r="H1115" i="10" s="1"/>
  <c r="H1137" i="10"/>
  <c r="H1117" i="10" s="1"/>
  <c r="H1139" i="10"/>
  <c r="H1119" i="10" s="1"/>
  <c r="E1123" i="10"/>
  <c r="E1125" i="10"/>
  <c r="D23" i="12" s="1"/>
  <c r="H1126" i="10"/>
  <c r="E1119" i="10"/>
  <c r="E1108" i="10"/>
  <c r="E1112" i="10"/>
  <c r="E1114" i="10"/>
  <c r="E1116" i="10"/>
  <c r="E1118" i="10"/>
  <c r="E1121" i="10"/>
  <c r="H1123" i="10"/>
  <c r="E1126" i="10"/>
  <c r="H1132" i="10"/>
  <c r="H1112" i="10" s="1"/>
  <c r="H1134" i="10"/>
  <c r="H1114" i="10" s="1"/>
  <c r="H1136" i="10"/>
  <c r="H1116" i="10" s="1"/>
  <c r="H1138" i="10"/>
  <c r="H1118" i="10" s="1"/>
  <c r="E1122" i="10"/>
  <c r="E1124" i="10"/>
  <c r="H1125" i="10"/>
  <c r="E23" i="12" s="1"/>
  <c r="E1110" i="10"/>
  <c r="E1113" i="10"/>
  <c r="E1115" i="10"/>
  <c r="E1117" i="10"/>
  <c r="H1122" i="10"/>
  <c r="H1124" i="10"/>
  <c r="H260" i="10"/>
  <c r="H262" i="10"/>
  <c r="E261" i="10"/>
  <c r="E263" i="10"/>
  <c r="H247" i="10"/>
  <c r="H249" i="10"/>
  <c r="H251" i="10"/>
  <c r="H252" i="10"/>
  <c r="H253" i="10"/>
  <c r="H254" i="10"/>
  <c r="H255" i="10"/>
  <c r="H256" i="10"/>
  <c r="H257" i="10"/>
  <c r="H265" i="10"/>
  <c r="J42" i="10"/>
  <c r="F1689" i="10"/>
  <c r="F1687" i="10" s="1"/>
  <c r="K129" i="10"/>
  <c r="G268" i="10"/>
  <c r="G266" i="10" s="1"/>
  <c r="G250" i="10"/>
  <c r="L268" i="10"/>
  <c r="L250" i="10"/>
  <c r="I268" i="10"/>
  <c r="I250" i="10"/>
  <c r="M268" i="10"/>
  <c r="M248" i="10" s="1"/>
  <c r="M250" i="10"/>
  <c r="L88" i="10"/>
  <c r="L86" i="10" s="1"/>
  <c r="E247" i="10"/>
  <c r="E249" i="10"/>
  <c r="E251" i="10"/>
  <c r="E252" i="10"/>
  <c r="E253" i="10"/>
  <c r="E254" i="10"/>
  <c r="E255" i="10"/>
  <c r="E256" i="10"/>
  <c r="E257" i="10"/>
  <c r="E258" i="10"/>
  <c r="E265" i="10"/>
  <c r="F108" i="10"/>
  <c r="F106" i="10" s="1"/>
  <c r="M1394" i="10"/>
  <c r="D14" i="12"/>
  <c r="F40" i="10"/>
  <c r="J1403" i="10"/>
  <c r="A85" i="10"/>
  <c r="K62" i="10"/>
  <c r="E68" i="10"/>
  <c r="K416" i="10"/>
  <c r="K413" i="10"/>
  <c r="J24" i="2"/>
  <c r="J6" i="1" s="1"/>
  <c r="E13" i="18"/>
  <c r="D30" i="12"/>
  <c r="D14" i="18"/>
  <c r="D11" i="18" s="1"/>
  <c r="D9" i="18" s="1"/>
  <c r="L37" i="10"/>
  <c r="A84" i="10"/>
  <c r="H58" i="10"/>
  <c r="H407" i="10"/>
  <c r="H413" i="10"/>
  <c r="H415" i="10"/>
  <c r="H1664" i="10"/>
  <c r="A1664" i="10" s="1"/>
  <c r="L1291" i="10"/>
  <c r="K1289" i="10" s="1"/>
  <c r="L1609" i="10"/>
  <c r="K1609" i="10" s="1"/>
  <c r="A28" i="5"/>
  <c r="E30" i="12"/>
  <c r="D16" i="18" s="1"/>
  <c r="F14" i="12"/>
  <c r="J19" i="1"/>
  <c r="I19" i="1" s="1"/>
  <c r="E49" i="18" s="1"/>
  <c r="D5" i="3"/>
  <c r="D3" i="3" s="1"/>
  <c r="E5" i="3"/>
  <c r="E3" i="3" s="1"/>
  <c r="D24" i="2"/>
  <c r="D6" i="1" s="1"/>
  <c r="G24" i="2"/>
  <c r="G6" i="1" s="1"/>
  <c r="H24" i="2"/>
  <c r="H22" i="2" s="1"/>
  <c r="G35" i="2"/>
  <c r="G32" i="2" s="1"/>
  <c r="F38" i="2"/>
  <c r="E8" i="18"/>
  <c r="E5" i="18" s="1"/>
  <c r="H5" i="1"/>
  <c r="C35" i="2"/>
  <c r="C8" i="18" s="1"/>
  <c r="C5" i="18" s="1"/>
  <c r="I7" i="1"/>
  <c r="E37" i="18" s="1"/>
  <c r="R1730" i="10"/>
  <c r="F1529" i="10"/>
  <c r="F1527" i="10" s="1"/>
  <c r="F1609" i="10"/>
  <c r="F1607" i="10" s="1"/>
  <c r="E1607" i="10" s="1"/>
  <c r="R1790" i="10"/>
  <c r="E1549" i="10"/>
  <c r="L1649" i="10"/>
  <c r="L1647" i="10" s="1"/>
  <c r="K407" i="10"/>
  <c r="H1731" i="10"/>
  <c r="I1481" i="10"/>
  <c r="I1401" i="10" s="1"/>
  <c r="F1481" i="10"/>
  <c r="F1401" i="10" s="1"/>
  <c r="K57" i="10"/>
  <c r="G1409" i="10"/>
  <c r="K1581" i="10"/>
  <c r="K1481" i="10" s="1"/>
  <c r="K422" i="10"/>
  <c r="K1791" i="10"/>
  <c r="F1483" i="10"/>
  <c r="F1403" i="10" s="1"/>
  <c r="G44" i="10"/>
  <c r="A307" i="10"/>
  <c r="H450" i="10"/>
  <c r="K482" i="10"/>
  <c r="K590" i="10"/>
  <c r="K730" i="10"/>
  <c r="K806" i="10"/>
  <c r="F45" i="5" s="1"/>
  <c r="K1543" i="10"/>
  <c r="A1543" i="10" s="1"/>
  <c r="E670" i="10"/>
  <c r="J1729" i="10"/>
  <c r="J1727" i="10" s="1"/>
  <c r="H1727" i="10" s="1"/>
  <c r="H55" i="10"/>
  <c r="H420" i="10"/>
  <c r="E836" i="10"/>
  <c r="E1601" i="10"/>
  <c r="E1481" i="10" s="1"/>
  <c r="E1401" i="10" s="1"/>
  <c r="E750" i="10"/>
  <c r="E1431" i="10"/>
  <c r="A199" i="10"/>
  <c r="I1483" i="10"/>
  <c r="I1403" i="10" s="1"/>
  <c r="E90" i="10"/>
  <c r="I32" i="10"/>
  <c r="A100" i="10"/>
  <c r="H54" i="10"/>
  <c r="F1631" i="10"/>
  <c r="F1629" i="10" s="1"/>
  <c r="I1649" i="10"/>
  <c r="I1647" i="10" s="1"/>
  <c r="K136" i="10"/>
  <c r="E541" i="10"/>
  <c r="E484" i="10"/>
  <c r="D9" i="12" s="1"/>
  <c r="A889" i="10"/>
  <c r="L106" i="10"/>
  <c r="K890" i="10"/>
  <c r="L1629" i="10"/>
  <c r="L1627" i="10" s="1"/>
  <c r="K415" i="10"/>
  <c r="K53" i="10"/>
  <c r="A1728" i="10"/>
  <c r="A1742" i="10"/>
  <c r="A1745" i="10"/>
  <c r="A1746" i="10"/>
  <c r="A1768" i="10"/>
  <c r="A1786" i="10"/>
  <c r="A1788" i="10"/>
  <c r="Q1790" i="10"/>
  <c r="F1395" i="10"/>
  <c r="F1390" i="10"/>
  <c r="A99" i="10"/>
  <c r="H53" i="10"/>
  <c r="H422" i="10"/>
  <c r="Q1530" i="10"/>
  <c r="F1589" i="10"/>
  <c r="F1587" i="10" s="1"/>
  <c r="E1191" i="10"/>
  <c r="H60" i="10"/>
  <c r="H64" i="10"/>
  <c r="E4" i="12" s="1"/>
  <c r="E3" i="12" s="1"/>
  <c r="F1649" i="10"/>
  <c r="F1647" i="10" s="1"/>
  <c r="I1589" i="10"/>
  <c r="I1587" i="10" s="1"/>
  <c r="A323" i="10"/>
  <c r="A583" i="10"/>
  <c r="A463" i="10"/>
  <c r="K64" i="10"/>
  <c r="F4" i="12" s="1"/>
  <c r="F3" i="12" s="1"/>
  <c r="H1709" i="10"/>
  <c r="E190" i="10"/>
  <c r="K1771" i="10"/>
  <c r="L588" i="10"/>
  <c r="L586" i="10" s="1"/>
  <c r="A740" i="10"/>
  <c r="E409" i="10"/>
  <c r="E412" i="10"/>
  <c r="E418" i="10"/>
  <c r="A1044" i="10"/>
  <c r="A1521" i="10"/>
  <c r="F350" i="10"/>
  <c r="K424" i="10"/>
  <c r="F8" i="12" s="1"/>
  <c r="K420" i="10"/>
  <c r="K412" i="10"/>
  <c r="K63" i="10"/>
  <c r="H360" i="10"/>
  <c r="A147" i="10"/>
  <c r="A201" i="10"/>
  <c r="A1000" i="10"/>
  <c r="A1170" i="10"/>
  <c r="E478" i="10"/>
  <c r="A507" i="10"/>
  <c r="A660" i="10"/>
  <c r="H1291" i="10"/>
  <c r="F6" i="12"/>
  <c r="K261" i="10"/>
  <c r="K259" i="10"/>
  <c r="A259" i="10" s="1"/>
  <c r="K254" i="10"/>
  <c r="K252" i="10"/>
  <c r="K719" i="10"/>
  <c r="A719" i="10" s="1"/>
  <c r="K718" i="10"/>
  <c r="K716" i="10"/>
  <c r="H474" i="10"/>
  <c r="A1002" i="10"/>
  <c r="K54" i="10"/>
  <c r="K55" i="10"/>
  <c r="A120" i="10"/>
  <c r="E143" i="10"/>
  <c r="F32" i="10"/>
  <c r="F36" i="10"/>
  <c r="J44" i="10"/>
  <c r="K411" i="10"/>
  <c r="H476" i="10"/>
  <c r="H478" i="10"/>
  <c r="H481" i="10"/>
  <c r="H606" i="10"/>
  <c r="A861" i="10"/>
  <c r="A1004" i="10"/>
  <c r="A1081" i="10"/>
  <c r="A1290" i="10"/>
  <c r="J1388" i="10"/>
  <c r="J1398" i="10"/>
  <c r="G1397" i="10"/>
  <c r="J1394" i="10"/>
  <c r="K1751" i="10"/>
  <c r="A1821" i="10"/>
  <c r="J1406" i="10"/>
  <c r="H1051" i="10"/>
  <c r="K1011" i="10"/>
  <c r="H770" i="10"/>
  <c r="L888" i="10"/>
  <c r="L828" i="10" s="1"/>
  <c r="H418" i="10"/>
  <c r="A1222" i="10"/>
  <c r="A287" i="10"/>
  <c r="A785" i="10"/>
  <c r="A569" i="10"/>
  <c r="A449" i="10"/>
  <c r="H65" i="10"/>
  <c r="H608" i="10"/>
  <c r="I44" i="10"/>
  <c r="I243" i="10"/>
  <c r="L41" i="10"/>
  <c r="M37" i="10"/>
  <c r="M33" i="10"/>
  <c r="M31" i="10"/>
  <c r="M27" i="10"/>
  <c r="E58" i="10"/>
  <c r="A87" i="10"/>
  <c r="E57" i="10"/>
  <c r="A369" i="10"/>
  <c r="H352" i="10"/>
  <c r="H354" i="10"/>
  <c r="H356" i="10"/>
  <c r="H358" i="10"/>
  <c r="H361" i="10"/>
  <c r="H363" i="10"/>
  <c r="H842" i="10"/>
  <c r="A1065" i="10"/>
  <c r="A1208" i="10"/>
  <c r="A1223" i="10"/>
  <c r="A1225" i="10"/>
  <c r="K141" i="10"/>
  <c r="K480" i="10"/>
  <c r="K477" i="10"/>
  <c r="K475" i="10"/>
  <c r="K471" i="10"/>
  <c r="K467" i="10"/>
  <c r="A825" i="10"/>
  <c r="A521" i="10"/>
  <c r="H550" i="10"/>
  <c r="I40" i="10"/>
  <c r="I42" i="10"/>
  <c r="E834" i="10"/>
  <c r="G33" i="10"/>
  <c r="H1451" i="10"/>
  <c r="H484" i="10"/>
  <c r="E9" i="12" s="1"/>
  <c r="E52" i="10"/>
  <c r="E56" i="10"/>
  <c r="E64" i="10"/>
  <c r="D4" i="12" s="1"/>
  <c r="D3" i="12" s="1"/>
  <c r="H133" i="10"/>
  <c r="H423" i="10"/>
  <c r="A742" i="10"/>
  <c r="H841" i="10"/>
  <c r="A883" i="10"/>
  <c r="A1022" i="10"/>
  <c r="A1203" i="10"/>
  <c r="A1526" i="10"/>
  <c r="A1561" i="10"/>
  <c r="A1646" i="10"/>
  <c r="A444" i="10"/>
  <c r="J32" i="10"/>
  <c r="J36" i="10"/>
  <c r="J350" i="10"/>
  <c r="J710" i="10"/>
  <c r="A1703" i="10"/>
  <c r="A1723" i="10"/>
  <c r="A1725" i="10"/>
  <c r="F37" i="10"/>
  <c r="I34" i="10"/>
  <c r="F33" i="10"/>
  <c r="K131" i="10"/>
  <c r="F31" i="10"/>
  <c r="K127" i="10"/>
  <c r="F27" i="10"/>
  <c r="A501" i="10"/>
  <c r="E483" i="10"/>
  <c r="A887" i="10"/>
  <c r="A1302" i="10"/>
  <c r="A1306" i="10"/>
  <c r="A1061" i="10"/>
  <c r="K790" i="10"/>
  <c r="E70" i="10"/>
  <c r="J31" i="10"/>
  <c r="L788" i="10"/>
  <c r="L786" i="10" s="1"/>
  <c r="J35" i="10"/>
  <c r="H370" i="10"/>
  <c r="A1686" i="10"/>
  <c r="J1401" i="10"/>
  <c r="I368" i="10"/>
  <c r="I366" i="10" s="1"/>
  <c r="K850" i="10"/>
  <c r="I1289" i="10"/>
  <c r="I1287" i="10" s="1"/>
  <c r="H1287" i="10" s="1"/>
  <c r="A387" i="10"/>
  <c r="A400" i="10"/>
  <c r="E832" i="10"/>
  <c r="A1462" i="10"/>
  <c r="A1466" i="10"/>
  <c r="A1504" i="10"/>
  <c r="A1542" i="10"/>
  <c r="A1583" i="10"/>
  <c r="A1588" i="10"/>
  <c r="A1684" i="10"/>
  <c r="R569" i="10"/>
  <c r="A803" i="10"/>
  <c r="K690" i="10"/>
  <c r="K1051" i="10"/>
  <c r="A1161" i="10"/>
  <c r="A762" i="10"/>
  <c r="H832" i="10"/>
  <c r="H831" i="10"/>
  <c r="H833" i="10"/>
  <c r="E966" i="10"/>
  <c r="E946" i="10" s="1"/>
  <c r="A1024" i="10"/>
  <c r="A1528" i="10"/>
  <c r="A1562" i="10"/>
  <c r="A1566" i="10"/>
  <c r="A1582" i="10"/>
  <c r="A1586" i="10"/>
  <c r="A1590" i="10"/>
  <c r="L710" i="10"/>
  <c r="A1604" i="10"/>
  <c r="A104" i="10"/>
  <c r="E150" i="10"/>
  <c r="A1050" i="10"/>
  <c r="A1624" i="10"/>
  <c r="A1626" i="10"/>
  <c r="A560" i="10"/>
  <c r="J368" i="10"/>
  <c r="J366" i="10" s="1"/>
  <c r="J346" i="10" s="1"/>
  <c r="M44" i="10"/>
  <c r="M42" i="10"/>
  <c r="M40" i="10"/>
  <c r="E39" i="10"/>
  <c r="L35" i="10"/>
  <c r="L33" i="10"/>
  <c r="L31" i="10"/>
  <c r="L27" i="10"/>
  <c r="E60" i="10"/>
  <c r="F35" i="10"/>
  <c r="J43" i="10"/>
  <c r="K262" i="10"/>
  <c r="K257" i="10"/>
  <c r="K47" i="10"/>
  <c r="I29" i="10"/>
  <c r="L45" i="10"/>
  <c r="E49" i="10"/>
  <c r="A83" i="10"/>
  <c r="A125" i="10"/>
  <c r="E136" i="10"/>
  <c r="H129" i="10"/>
  <c r="A202" i="10"/>
  <c r="A381" i="10"/>
  <c r="G42" i="10"/>
  <c r="I39" i="10"/>
  <c r="I38" i="10"/>
  <c r="K363" i="10"/>
  <c r="J41" i="10"/>
  <c r="I36" i="10"/>
  <c r="K144" i="10"/>
  <c r="I41" i="10"/>
  <c r="K140" i="10"/>
  <c r="M36" i="10"/>
  <c r="A207" i="10"/>
  <c r="F130" i="10"/>
  <c r="H142" i="10"/>
  <c r="A224" i="10"/>
  <c r="E290" i="10"/>
  <c r="E347" i="10"/>
  <c r="E351" i="10"/>
  <c r="F241" i="10"/>
  <c r="I237" i="10"/>
  <c r="E360" i="10"/>
  <c r="H411" i="10"/>
  <c r="H417" i="10"/>
  <c r="H490" i="10"/>
  <c r="A563" i="10"/>
  <c r="G236" i="10"/>
  <c r="A605" i="10"/>
  <c r="A601" i="10"/>
  <c r="H586" i="10"/>
  <c r="H590" i="10"/>
  <c r="K533" i="10"/>
  <c r="K543" i="10"/>
  <c r="K532" i="10"/>
  <c r="A667" i="10"/>
  <c r="A681" i="10"/>
  <c r="K722" i="10"/>
  <c r="K714" i="10"/>
  <c r="K712" i="10"/>
  <c r="K709" i="10"/>
  <c r="E831" i="10"/>
  <c r="E982" i="10"/>
  <c r="E962" i="10" s="1"/>
  <c r="A1010" i="10"/>
  <c r="L1049" i="10"/>
  <c r="L1047" i="10" s="1"/>
  <c r="K1047" i="10" s="1"/>
  <c r="E971" i="10"/>
  <c r="E951" i="10" s="1"/>
  <c r="E977" i="10"/>
  <c r="E957" i="10" s="1"/>
  <c r="A1084" i="10"/>
  <c r="K948" i="10"/>
  <c r="A1090" i="10"/>
  <c r="A1164" i="10"/>
  <c r="E1167" i="10"/>
  <c r="A1188" i="10"/>
  <c r="A1446" i="10"/>
  <c r="E1425" i="10"/>
  <c r="D25" i="12" s="1"/>
  <c r="D24" i="12" s="1"/>
  <c r="I1404" i="10"/>
  <c r="G1400" i="10"/>
  <c r="L1399" i="10"/>
  <c r="L1397" i="10"/>
  <c r="F1397" i="10"/>
  <c r="I1396" i="10"/>
  <c r="L1393" i="10"/>
  <c r="I1392" i="10"/>
  <c r="L1390" i="10"/>
  <c r="K1426" i="10"/>
  <c r="A1426" i="10" s="1"/>
  <c r="K1424" i="10"/>
  <c r="A1424" i="10" s="1"/>
  <c r="K1415" i="10"/>
  <c r="K1410" i="10"/>
  <c r="E1451" i="10"/>
  <c r="M1399" i="10"/>
  <c r="J1396" i="10"/>
  <c r="A1464" i="10"/>
  <c r="K1416" i="10"/>
  <c r="K1412" i="10"/>
  <c r="J1411" i="10"/>
  <c r="H1491" i="10"/>
  <c r="A1510" i="10"/>
  <c r="A1522" i="10"/>
  <c r="A1524" i="10"/>
  <c r="A1544" i="10"/>
  <c r="A1565" i="10"/>
  <c r="H1485" i="10"/>
  <c r="I1390" i="10"/>
  <c r="I1395" i="10"/>
  <c r="I1397" i="10"/>
  <c r="A1642" i="10"/>
  <c r="H1631" i="10"/>
  <c r="A1662" i="10"/>
  <c r="A1682" i="10"/>
  <c r="A1668" i="10"/>
  <c r="R1690" i="10"/>
  <c r="A1763" i="10"/>
  <c r="H1400" i="10"/>
  <c r="G1405" i="10"/>
  <c r="A1784" i="10"/>
  <c r="K1769" i="10"/>
  <c r="G1390" i="10"/>
  <c r="G1395" i="10"/>
  <c r="G1399" i="10"/>
  <c r="E1771" i="10"/>
  <c r="L1401" i="10"/>
  <c r="I1402" i="10"/>
  <c r="G826" i="10"/>
  <c r="F42" i="10"/>
  <c r="F1399" i="10"/>
  <c r="H49" i="10"/>
  <c r="E63" i="10"/>
  <c r="I1489" i="10"/>
  <c r="I1487" i="10" s="1"/>
  <c r="K1144" i="10"/>
  <c r="E746" i="10"/>
  <c r="D42" i="5" s="1"/>
  <c r="A804" i="10"/>
  <c r="K968" i="10"/>
  <c r="H1711" i="10"/>
  <c r="K810" i="10"/>
  <c r="K1142" i="10"/>
  <c r="H850" i="10"/>
  <c r="K973" i="10"/>
  <c r="A1688" i="10"/>
  <c r="I43" i="10"/>
  <c r="L40" i="10"/>
  <c r="M38" i="10"/>
  <c r="M32" i="10"/>
  <c r="M29" i="10"/>
  <c r="K352" i="10"/>
  <c r="E65" i="10"/>
  <c r="A122" i="10"/>
  <c r="H131" i="10"/>
  <c r="H135" i="10"/>
  <c r="E141" i="10"/>
  <c r="E145" i="10"/>
  <c r="E132" i="10"/>
  <c r="H424" i="10"/>
  <c r="E8" i="12" s="1"/>
  <c r="H843" i="10"/>
  <c r="H972" i="10"/>
  <c r="H952" i="10" s="1"/>
  <c r="H974" i="10"/>
  <c r="H954" i="10" s="1"/>
  <c r="H984" i="10"/>
  <c r="H964" i="10" s="1"/>
  <c r="H983" i="10"/>
  <c r="H963" i="10" s="1"/>
  <c r="A1088" i="10"/>
  <c r="A1185" i="10"/>
  <c r="H270" i="10"/>
  <c r="I244" i="10"/>
  <c r="A760" i="10"/>
  <c r="A300" i="10"/>
  <c r="A302" i="10"/>
  <c r="A304" i="10"/>
  <c r="A320" i="10"/>
  <c r="A767" i="10"/>
  <c r="E770" i="10"/>
  <c r="A780" i="10"/>
  <c r="E610" i="10"/>
  <c r="A620" i="10"/>
  <c r="A624" i="10"/>
  <c r="A587" i="10"/>
  <c r="A564" i="10"/>
  <c r="A447" i="10"/>
  <c r="A462" i="10"/>
  <c r="A464" i="10"/>
  <c r="H475" i="10"/>
  <c r="H477" i="10"/>
  <c r="H485" i="10"/>
  <c r="K970" i="10"/>
  <c r="K946" i="10"/>
  <c r="K725" i="10"/>
  <c r="K723" i="10"/>
  <c r="K721" i="10"/>
  <c r="K717" i="10"/>
  <c r="H541" i="10"/>
  <c r="A643" i="10"/>
  <c r="M48" i="10"/>
  <c r="K668" i="10"/>
  <c r="L726" i="10"/>
  <c r="K1227" i="10"/>
  <c r="D61" i="17" s="1"/>
  <c r="A1705" i="10"/>
  <c r="A1650" i="10"/>
  <c r="A1606" i="10"/>
  <c r="A1564" i="10"/>
  <c r="A1508" i="10"/>
  <c r="A1441" i="10"/>
  <c r="A1201" i="10"/>
  <c r="A1182" i="10"/>
  <c r="A1163" i="10"/>
  <c r="A1062" i="10"/>
  <c r="A1043" i="10"/>
  <c r="A1030" i="10"/>
  <c r="A1003" i="10"/>
  <c r="A801" i="10"/>
  <c r="A787" i="10"/>
  <c r="Q669" i="10"/>
  <c r="K423" i="10"/>
  <c r="A1762" i="10"/>
  <c r="A1766" i="10"/>
  <c r="A1781" i="10"/>
  <c r="A1785" i="10"/>
  <c r="M1403" i="10"/>
  <c r="G1393" i="10"/>
  <c r="K61" i="10"/>
  <c r="A69" i="10"/>
  <c r="A864" i="10"/>
  <c r="E630" i="10"/>
  <c r="A1428" i="10"/>
  <c r="M470" i="10"/>
  <c r="K1151" i="10"/>
  <c r="L242" i="10"/>
  <c r="L235" i="10"/>
  <c r="M1402" i="10"/>
  <c r="A164" i="10"/>
  <c r="E353" i="10"/>
  <c r="E357" i="10"/>
  <c r="E362" i="10"/>
  <c r="E364" i="10"/>
  <c r="D7" i="12" s="1"/>
  <c r="A443" i="10"/>
  <c r="E843" i="10"/>
  <c r="H834" i="10"/>
  <c r="H838" i="10"/>
  <c r="E970" i="10"/>
  <c r="E950" i="10" s="1"/>
  <c r="A1041" i="10"/>
  <c r="R1090" i="10"/>
  <c r="R1190" i="10"/>
  <c r="A1226" i="10"/>
  <c r="F44" i="10"/>
  <c r="E1531" i="10"/>
  <c r="H1171" i="10"/>
  <c r="H425" i="10"/>
  <c r="E480" i="10"/>
  <c r="E474" i="10"/>
  <c r="E476" i="10"/>
  <c r="E538" i="10"/>
  <c r="E545" i="10"/>
  <c r="K1071" i="10"/>
  <c r="P1590" i="10"/>
  <c r="A1465" i="10"/>
  <c r="Q1290" i="10"/>
  <c r="A1221" i="10"/>
  <c r="A565" i="10"/>
  <c r="A561" i="10"/>
  <c r="Q509" i="10"/>
  <c r="A503" i="10"/>
  <c r="K425" i="10"/>
  <c r="K421" i="10"/>
  <c r="K417" i="10"/>
  <c r="A301" i="10"/>
  <c r="P149" i="10"/>
  <c r="K1069" i="10"/>
  <c r="K409" i="10"/>
  <c r="G350" i="10"/>
  <c r="K610" i="10"/>
  <c r="K971" i="10"/>
  <c r="I830" i="10"/>
  <c r="K1418" i="10"/>
  <c r="K1408" i="10"/>
  <c r="A1408" i="10" s="1"/>
  <c r="A1450" i="10"/>
  <c r="E1470" i="10"/>
  <c r="E1390" i="10" s="1"/>
  <c r="A1502" i="10"/>
  <c r="A1506" i="10"/>
  <c r="A1546" i="10"/>
  <c r="R1550" i="10"/>
  <c r="H1475" i="10"/>
  <c r="H1395" i="10" s="1"/>
  <c r="H1479" i="10"/>
  <c r="A1563" i="10"/>
  <c r="E1474" i="10"/>
  <c r="H1474" i="10"/>
  <c r="H1478" i="10"/>
  <c r="H1398" i="10" s="1"/>
  <c r="A1621" i="10"/>
  <c r="A1625" i="10"/>
  <c r="A1641" i="10"/>
  <c r="A1666" i="10"/>
  <c r="F1393" i="10"/>
  <c r="G34" i="10"/>
  <c r="G38" i="10"/>
  <c r="M43" i="10"/>
  <c r="G43" i="10"/>
  <c r="F34" i="10"/>
  <c r="K132" i="10"/>
  <c r="I31" i="10"/>
  <c r="R449" i="10"/>
  <c r="A1304" i="10"/>
  <c r="K837" i="10"/>
  <c r="K835" i="10"/>
  <c r="K541" i="10"/>
  <c r="K536" i="10"/>
  <c r="K534" i="10"/>
  <c r="Q1690" i="10"/>
  <c r="K418" i="10"/>
  <c r="K414" i="10"/>
  <c r="E1731" i="10"/>
  <c r="A1741" i="10"/>
  <c r="A1743" i="10"/>
  <c r="A1748" i="10"/>
  <c r="A1750" i="10"/>
  <c r="A1442" i="10"/>
  <c r="E1422" i="10"/>
  <c r="F470" i="10"/>
  <c r="E490" i="10"/>
  <c r="L1809" i="10"/>
  <c r="K1809" i="10" s="1"/>
  <c r="K1811" i="10"/>
  <c r="K59" i="10"/>
  <c r="A79" i="10"/>
  <c r="K1114" i="10"/>
  <c r="K1134" i="10"/>
  <c r="E170" i="10"/>
  <c r="F168" i="10"/>
  <c r="F166" i="10" s="1"/>
  <c r="E166" i="10" s="1"/>
  <c r="F1049" i="10"/>
  <c r="F1047" i="10" s="1"/>
  <c r="E1047" i="10" s="1"/>
  <c r="E1051" i="10"/>
  <c r="G410" i="10"/>
  <c r="G428" i="10"/>
  <c r="G426" i="10" s="1"/>
  <c r="G406" i="10" s="1"/>
  <c r="G1589" i="10"/>
  <c r="G1587" i="10" s="1"/>
  <c r="E1591" i="10"/>
  <c r="K138" i="10"/>
  <c r="L38" i="10"/>
  <c r="H690" i="10"/>
  <c r="I688" i="10"/>
  <c r="I686" i="10" s="1"/>
  <c r="H686" i="10" s="1"/>
  <c r="F888" i="10"/>
  <c r="F886" i="10" s="1"/>
  <c r="E886" i="10" s="1"/>
  <c r="E890" i="10"/>
  <c r="H1627" i="10"/>
  <c r="E78" i="5" s="1"/>
  <c r="A1550" i="10"/>
  <c r="L1405" i="10"/>
  <c r="H1629" i="10"/>
  <c r="L666" i="10"/>
  <c r="K666" i="10" s="1"/>
  <c r="F50" i="10"/>
  <c r="A669" i="10"/>
  <c r="H1691" i="10"/>
  <c r="H1481" i="10"/>
  <c r="H1401" i="10" s="1"/>
  <c r="H412" i="10"/>
  <c r="H414" i="10"/>
  <c r="H416" i="10"/>
  <c r="E420" i="10"/>
  <c r="A1204" i="10"/>
  <c r="E424" i="10"/>
  <c r="D8" i="12" s="1"/>
  <c r="G1402" i="10"/>
  <c r="I1388" i="10"/>
  <c r="I1394" i="10"/>
  <c r="I1398" i="10"/>
  <c r="I1406" i="10"/>
  <c r="A664" i="10"/>
  <c r="A701" i="10"/>
  <c r="A902" i="10"/>
  <c r="J1189" i="10"/>
  <c r="J1187" i="10" s="1"/>
  <c r="H1191" i="10"/>
  <c r="K550" i="10"/>
  <c r="K630" i="10"/>
  <c r="L628" i="10"/>
  <c r="K628" i="10" s="1"/>
  <c r="M1429" i="10"/>
  <c r="M1409" i="10" s="1"/>
  <c r="M1411" i="10"/>
  <c r="M1489" i="10"/>
  <c r="M1487" i="10" s="1"/>
  <c r="K1491" i="10"/>
  <c r="H1751" i="10"/>
  <c r="I1749" i="10"/>
  <c r="K1143" i="10"/>
  <c r="A441" i="10"/>
  <c r="H421" i="10"/>
  <c r="A764" i="10"/>
  <c r="R869" i="10"/>
  <c r="H829" i="10"/>
  <c r="Q1610" i="10"/>
  <c r="A1610" i="10"/>
  <c r="E1491" i="10"/>
  <c r="F1489" i="10"/>
  <c r="G1649" i="10"/>
  <c r="E1651" i="10"/>
  <c r="I186" i="10"/>
  <c r="H190" i="10"/>
  <c r="G288" i="10"/>
  <c r="G286" i="10" s="1"/>
  <c r="G548" i="10"/>
  <c r="G546" i="10" s="1"/>
  <c r="G530" i="10"/>
  <c r="J788" i="10"/>
  <c r="J786" i="10" s="1"/>
  <c r="H790" i="10"/>
  <c r="A782" i="10"/>
  <c r="A324" i="10"/>
  <c r="A784" i="10"/>
  <c r="H1671" i="10"/>
  <c r="K1611" i="10"/>
  <c r="K1711" i="10"/>
  <c r="M1406" i="10"/>
  <c r="K870" i="10"/>
  <c r="H989" i="10"/>
  <c r="K1140" i="10"/>
  <c r="A1140" i="10" s="1"/>
  <c r="L1767" i="10"/>
  <c r="K1767" i="10" s="1"/>
  <c r="D92" i="17" s="1"/>
  <c r="K670" i="10"/>
  <c r="H985" i="10"/>
  <c r="A744" i="10"/>
  <c r="E1551" i="10"/>
  <c r="E450" i="10"/>
  <c r="A1444" i="10"/>
  <c r="A1530" i="10"/>
  <c r="A999" i="10"/>
  <c r="H127" i="10"/>
  <c r="R189" i="10"/>
  <c r="A402" i="10"/>
  <c r="A405" i="10"/>
  <c r="E984" i="10"/>
  <c r="E964" i="10" s="1"/>
  <c r="A1028" i="10"/>
  <c r="A1066" i="10"/>
  <c r="A1103" i="10"/>
  <c r="A1105" i="10"/>
  <c r="A1148" i="10"/>
  <c r="A1210" i="10"/>
  <c r="A1545" i="10"/>
  <c r="E1468" i="10"/>
  <c r="E1388" i="10" s="1"/>
  <c r="A1602" i="10"/>
  <c r="F1405" i="10"/>
  <c r="J244" i="10"/>
  <c r="H1707" i="10"/>
  <c r="A604" i="10"/>
  <c r="H533" i="10"/>
  <c r="A580" i="10"/>
  <c r="H527" i="10"/>
  <c r="R689" i="10"/>
  <c r="R669" i="10"/>
  <c r="A901" i="10"/>
  <c r="A905" i="10"/>
  <c r="A1288" i="10"/>
  <c r="F1149" i="10"/>
  <c r="L952" i="10"/>
  <c r="K972" i="10"/>
  <c r="L488" i="10"/>
  <c r="K490" i="10"/>
  <c r="H90" i="10"/>
  <c r="I88" i="10"/>
  <c r="K1115" i="10"/>
  <c r="K1135" i="10"/>
  <c r="K1423" i="10"/>
  <c r="L1403" i="10"/>
  <c r="A102" i="10"/>
  <c r="E62" i="10"/>
  <c r="I1069" i="10"/>
  <c r="H1071" i="10"/>
  <c r="H1531" i="10"/>
  <c r="I1529" i="10"/>
  <c r="I1527" i="10" s="1"/>
  <c r="H1527" i="10" s="1"/>
  <c r="E73" i="5" s="1"/>
  <c r="J448" i="10"/>
  <c r="H448" i="10" s="1"/>
  <c r="J410" i="10"/>
  <c r="L1089" i="10"/>
  <c r="K1089" i="10" s="1"/>
  <c r="K1091" i="10"/>
  <c r="K1171" i="10"/>
  <c r="L1449" i="10"/>
  <c r="L1447" i="10" s="1"/>
  <c r="K1447" i="10" s="1"/>
  <c r="D76" i="17" s="1"/>
  <c r="K1451" i="10"/>
  <c r="L1669" i="10"/>
  <c r="K1671" i="10"/>
  <c r="H63" i="10"/>
  <c r="K951" i="10"/>
  <c r="H59" i="10"/>
  <c r="A504" i="10"/>
  <c r="Q169" i="10"/>
  <c r="A1730" i="10"/>
  <c r="G1729" i="10"/>
  <c r="G1727" i="10" s="1"/>
  <c r="E1727" i="10" s="1"/>
  <c r="A1744" i="10"/>
  <c r="M1749" i="10"/>
  <c r="M1747" i="10" s="1"/>
  <c r="K1747" i="10" s="1"/>
  <c r="D91" i="17" s="1"/>
  <c r="A1761" i="10"/>
  <c r="A1764" i="10"/>
  <c r="A1765" i="10"/>
  <c r="K56" i="10"/>
  <c r="H987" i="10"/>
  <c r="L830" i="10"/>
  <c r="A1023" i="10"/>
  <c r="I37" i="10"/>
  <c r="L39" i="10"/>
  <c r="H239" i="10"/>
  <c r="A1421" i="10"/>
  <c r="L1395" i="10"/>
  <c r="A82" i="10"/>
  <c r="A109" i="10"/>
  <c r="F236" i="10"/>
  <c r="F830" i="10"/>
  <c r="G32" i="10"/>
  <c r="G36" i="10"/>
  <c r="A549" i="10"/>
  <c r="E423" i="10"/>
  <c r="A489" i="10"/>
  <c r="A647" i="10"/>
  <c r="E650" i="10"/>
  <c r="H890" i="10"/>
  <c r="K545" i="10"/>
  <c r="K539" i="10"/>
  <c r="A539" i="10" s="1"/>
  <c r="K529" i="10"/>
  <c r="P1530" i="10"/>
  <c r="P809" i="10"/>
  <c r="A665" i="10"/>
  <c r="H57" i="10"/>
  <c r="M41" i="10"/>
  <c r="K1110" i="10"/>
  <c r="K1422" i="10"/>
  <c r="M1400" i="10"/>
  <c r="M1397" i="10"/>
  <c r="M1395" i="10"/>
  <c r="M1393" i="10"/>
  <c r="E61" i="10"/>
  <c r="E51" i="10"/>
  <c r="A103" i="10"/>
  <c r="A107" i="10"/>
  <c r="E54" i="10"/>
  <c r="H61" i="10"/>
  <c r="E134" i="10"/>
  <c r="E138" i="10"/>
  <c r="A165" i="10"/>
  <c r="R169" i="10"/>
  <c r="H132" i="10"/>
  <c r="H134" i="10"/>
  <c r="H136" i="10"/>
  <c r="H138" i="10"/>
  <c r="A181" i="10"/>
  <c r="A183" i="10"/>
  <c r="A187" i="10"/>
  <c r="E131" i="10"/>
  <c r="E133" i="10"/>
  <c r="E135" i="10"/>
  <c r="E137" i="10"/>
  <c r="A200" i="10"/>
  <c r="A204" i="10"/>
  <c r="A280" i="10"/>
  <c r="A282" i="10"/>
  <c r="A383" i="10"/>
  <c r="H365" i="10"/>
  <c r="A427" i="10"/>
  <c r="E411" i="10"/>
  <c r="E413" i="10"/>
  <c r="E415" i="10"/>
  <c r="A440" i="10"/>
  <c r="A445" i="10"/>
  <c r="H721" i="10"/>
  <c r="H723" i="10"/>
  <c r="H712" i="10"/>
  <c r="H714" i="10"/>
  <c r="H716" i="10"/>
  <c r="H718" i="10"/>
  <c r="A765" i="10"/>
  <c r="H836" i="10"/>
  <c r="H835" i="10"/>
  <c r="H837" i="10"/>
  <c r="E968" i="10"/>
  <c r="E948" i="10" s="1"/>
  <c r="E973" i="10"/>
  <c r="E953" i="10" s="1"/>
  <c r="E975" i="10"/>
  <c r="E955" i="10" s="1"/>
  <c r="E981" i="10"/>
  <c r="E961" i="10" s="1"/>
  <c r="A1042" i="10"/>
  <c r="A1046" i="10"/>
  <c r="H975" i="10"/>
  <c r="H955" i="10" s="1"/>
  <c r="A1083" i="10"/>
  <c r="A1085" i="10"/>
  <c r="A1183" i="10"/>
  <c r="A1445" i="10"/>
  <c r="A1461" i="10"/>
  <c r="A1503" i="10"/>
  <c r="E1485" i="10"/>
  <c r="A1570" i="10"/>
  <c r="R1610" i="10"/>
  <c r="A1622" i="10"/>
  <c r="A1644" i="10"/>
  <c r="R1650" i="10"/>
  <c r="A1683" i="10"/>
  <c r="G39" i="10"/>
  <c r="J33" i="10"/>
  <c r="J37" i="10"/>
  <c r="J45" i="10"/>
  <c r="J1392" i="10"/>
  <c r="J1404" i="10"/>
  <c r="H1049" i="10"/>
  <c r="A1701" i="10"/>
  <c r="A1721" i="10"/>
  <c r="G40" i="10"/>
  <c r="J38" i="10"/>
  <c r="K137" i="10"/>
  <c r="G37" i="10"/>
  <c r="G35" i="10"/>
  <c r="J34" i="10"/>
  <c r="K133" i="10"/>
  <c r="G31" i="10"/>
  <c r="J29" i="10"/>
  <c r="G27" i="10"/>
  <c r="A221" i="10"/>
  <c r="A223" i="10"/>
  <c r="A225" i="10"/>
  <c r="A289" i="10"/>
  <c r="E532" i="10"/>
  <c r="E534" i="10"/>
  <c r="E536" i="10"/>
  <c r="E543" i="10"/>
  <c r="A789" i="10"/>
  <c r="P1290" i="10"/>
  <c r="K256" i="10"/>
  <c r="K845" i="10"/>
  <c r="K842" i="10"/>
  <c r="K832" i="10"/>
  <c r="K829" i="10"/>
  <c r="K540" i="10"/>
  <c r="Q1090" i="10"/>
  <c r="A662" i="10"/>
  <c r="P589" i="10"/>
  <c r="P489" i="10"/>
  <c r="P1750" i="10"/>
  <c r="G1406" i="10"/>
  <c r="M1404" i="10"/>
  <c r="G1398" i="10"/>
  <c r="G1388" i="10"/>
  <c r="I108" i="10"/>
  <c r="I106" i="10" s="1"/>
  <c r="H110" i="10"/>
  <c r="A1630" i="10"/>
  <c r="R1630" i="10"/>
  <c r="I1089" i="10"/>
  <c r="H1089" i="10" s="1"/>
  <c r="H1091" i="10"/>
  <c r="I1449" i="10"/>
  <c r="I1447" i="10" s="1"/>
  <c r="I1407" i="10" s="1"/>
  <c r="I1411" i="10"/>
  <c r="M888" i="10"/>
  <c r="M886" i="10" s="1"/>
  <c r="M830" i="10"/>
  <c r="M1009" i="10"/>
  <c r="M969" i="10"/>
  <c r="M949" i="10" s="1"/>
  <c r="L1189" i="10"/>
  <c r="L1187" i="10" s="1"/>
  <c r="K1191" i="10"/>
  <c r="P1630" i="10"/>
  <c r="Q1630" i="10"/>
  <c r="P1550" i="10"/>
  <c r="Q1550" i="10"/>
  <c r="A459" i="10"/>
  <c r="K419" i="10"/>
  <c r="A419" i="10" s="1"/>
  <c r="M1067" i="10"/>
  <c r="K1067" i="10" s="1"/>
  <c r="L746" i="10"/>
  <c r="K746" i="10" s="1"/>
  <c r="H588" i="10"/>
  <c r="E1169" i="10"/>
  <c r="K966" i="10"/>
  <c r="K270" i="10"/>
  <c r="J969" i="10"/>
  <c r="J949" i="10" s="1"/>
  <c r="K170" i="10"/>
  <c r="E1611" i="10"/>
  <c r="E709" i="10"/>
  <c r="E1414" i="10"/>
  <c r="F41" i="10"/>
  <c r="A305" i="10"/>
  <c r="E725" i="10"/>
  <c r="E481" i="10"/>
  <c r="Q1450" i="10"/>
  <c r="E590" i="10"/>
  <c r="G588" i="10"/>
  <c r="F1449" i="10"/>
  <c r="F1409" i="10" s="1"/>
  <c r="F1411" i="10"/>
  <c r="K1731" i="10"/>
  <c r="L1729" i="10"/>
  <c r="L1727" i="10" s="1"/>
  <c r="J466" i="10"/>
  <c r="H506" i="10"/>
  <c r="G1529" i="10"/>
  <c r="H47" i="10"/>
  <c r="H810" i="10"/>
  <c r="E1171" i="10"/>
  <c r="K362" i="10"/>
  <c r="K360" i="10"/>
  <c r="K357" i="10"/>
  <c r="K355" i="10"/>
  <c r="K353" i="10"/>
  <c r="K351" i="10"/>
  <c r="K347" i="10"/>
  <c r="K1145" i="10"/>
  <c r="E53" i="10"/>
  <c r="F39" i="10"/>
  <c r="F43" i="10"/>
  <c r="E472" i="10"/>
  <c r="K60" i="10"/>
  <c r="R1810" i="10"/>
  <c r="F1789" i="10"/>
  <c r="E1789" i="10" s="1"/>
  <c r="E1791" i="10"/>
  <c r="A823" i="10"/>
  <c r="F1547" i="10"/>
  <c r="E1547" i="10" s="1"/>
  <c r="K1027" i="10"/>
  <c r="D52" i="17" s="1"/>
  <c r="E1429" i="10"/>
  <c r="K1130" i="10"/>
  <c r="K1136" i="10"/>
  <c r="L969" i="10"/>
  <c r="E1087" i="10"/>
  <c r="K1139" i="10"/>
  <c r="G1427" i="10"/>
  <c r="E979" i="10"/>
  <c r="E959" i="10" s="1"/>
  <c r="M1390" i="10"/>
  <c r="M466" i="10"/>
  <c r="J468" i="10"/>
  <c r="H540" i="10"/>
  <c r="H510" i="10"/>
  <c r="A169" i="10"/>
  <c r="G969" i="10"/>
  <c r="G949" i="10" s="1"/>
  <c r="A283" i="10"/>
  <c r="R1030" i="10"/>
  <c r="R1570" i="10"/>
  <c r="E414" i="10"/>
  <c r="E416" i="10"/>
  <c r="H531" i="10"/>
  <c r="H535" i="10"/>
  <c r="H537" i="10"/>
  <c r="H542" i="10"/>
  <c r="M243" i="10"/>
  <c r="M406" i="10"/>
  <c r="P1690" i="10"/>
  <c r="Q189" i="10"/>
  <c r="G1404" i="10"/>
  <c r="L1402" i="10"/>
  <c r="F1402" i="10"/>
  <c r="F1400" i="10"/>
  <c r="M1398" i="10"/>
  <c r="G1396" i="10"/>
  <c r="G234" i="10"/>
  <c r="G229" i="10"/>
  <c r="I235" i="10"/>
  <c r="I245" i="10"/>
  <c r="P1090" i="10"/>
  <c r="E1091" i="10"/>
  <c r="J240" i="10"/>
  <c r="E482" i="10"/>
  <c r="J242" i="10"/>
  <c r="M241" i="10"/>
  <c r="M239" i="10"/>
  <c r="A684" i="10"/>
  <c r="E835" i="10"/>
  <c r="F245" i="10"/>
  <c r="F242" i="10"/>
  <c r="I241" i="10"/>
  <c r="L240" i="10"/>
  <c r="F240" i="10"/>
  <c r="I239" i="10"/>
  <c r="I236" i="10"/>
  <c r="F235" i="10"/>
  <c r="I234" i="10"/>
  <c r="K1531" i="10"/>
  <c r="Q1670" i="10"/>
  <c r="Q1510" i="10"/>
  <c r="P1190" i="10"/>
  <c r="P1030" i="10"/>
  <c r="A641" i="10"/>
  <c r="A622" i="10"/>
  <c r="A609" i="10"/>
  <c r="A603" i="10"/>
  <c r="A562" i="10"/>
  <c r="P549" i="10"/>
  <c r="A384" i="10"/>
  <c r="A380" i="10"/>
  <c r="A367" i="10"/>
  <c r="A322" i="10"/>
  <c r="Q309" i="10"/>
  <c r="A303" i="10"/>
  <c r="A281" i="10"/>
  <c r="A184" i="10"/>
  <c r="K58" i="10"/>
  <c r="A1803" i="10"/>
  <c r="A1804" i="10"/>
  <c r="H1811" i="10"/>
  <c r="Q1190" i="10"/>
  <c r="Q1030" i="10"/>
  <c r="P669" i="10"/>
  <c r="P309" i="10"/>
  <c r="G828" i="10"/>
  <c r="A1165" i="10"/>
  <c r="A683" i="10"/>
  <c r="K358" i="10"/>
  <c r="K349" i="10"/>
  <c r="K1124" i="10"/>
  <c r="A80" i="10"/>
  <c r="H51" i="10"/>
  <c r="R269" i="10"/>
  <c r="H347" i="10"/>
  <c r="H351" i="10"/>
  <c r="H353" i="10"/>
  <c r="H355" i="10"/>
  <c r="H357" i="10"/>
  <c r="A382" i="10"/>
  <c r="E365" i="10"/>
  <c r="R1010" i="10"/>
  <c r="R1050" i="10"/>
  <c r="R1070" i="10"/>
  <c r="R1210" i="10"/>
  <c r="R1590" i="10"/>
  <c r="E1151" i="10"/>
  <c r="H150" i="10"/>
  <c r="A404" i="10"/>
  <c r="H1031" i="10"/>
  <c r="E1711" i="10"/>
  <c r="K473" i="10"/>
  <c r="R809" i="10"/>
  <c r="R889" i="10"/>
  <c r="M245" i="10"/>
  <c r="G242" i="10"/>
  <c r="G240" i="10"/>
  <c r="F239" i="10"/>
  <c r="J238" i="10"/>
  <c r="G237" i="10"/>
  <c r="J234" i="10"/>
  <c r="K253" i="10"/>
  <c r="K251" i="10"/>
  <c r="G231" i="10"/>
  <c r="K843" i="10"/>
  <c r="K841" i="10"/>
  <c r="K839" i="10"/>
  <c r="A839" i="10" s="1"/>
  <c r="K831" i="10"/>
  <c r="K827" i="10"/>
  <c r="K713" i="10"/>
  <c r="K711" i="10"/>
  <c r="K707" i="10"/>
  <c r="L1529" i="10"/>
  <c r="L1527" i="10" s="1"/>
  <c r="K1527" i="10" s="1"/>
  <c r="K1551" i="10"/>
  <c r="P1050" i="10"/>
  <c r="A880" i="10"/>
  <c r="A865" i="10"/>
  <c r="A862" i="10"/>
  <c r="A847" i="10"/>
  <c r="A763" i="10"/>
  <c r="Q569" i="10"/>
  <c r="A524" i="10"/>
  <c r="P449" i="10"/>
  <c r="P369" i="10"/>
  <c r="P269" i="10"/>
  <c r="A185" i="10"/>
  <c r="A123" i="10"/>
  <c r="P1770" i="10"/>
  <c r="A1822" i="10"/>
  <c r="A1826" i="10"/>
  <c r="L1406" i="10"/>
  <c r="F1406" i="10"/>
  <c r="L1404" i="10"/>
  <c r="F1404" i="10"/>
  <c r="G1403" i="10"/>
  <c r="M1401" i="10"/>
  <c r="E1400" i="10"/>
  <c r="I1399" i="10"/>
  <c r="L1398" i="10"/>
  <c r="F1398" i="10"/>
  <c r="L1396" i="10"/>
  <c r="F1396" i="10"/>
  <c r="F1394" i="10"/>
  <c r="I1393" i="10"/>
  <c r="L1392" i="10"/>
  <c r="F1392" i="10"/>
  <c r="L1388" i="10"/>
  <c r="F1388" i="10"/>
  <c r="F229" i="10"/>
  <c r="J227" i="10"/>
  <c r="J233" i="10"/>
  <c r="J235" i="10"/>
  <c r="J237" i="10"/>
  <c r="M229" i="10"/>
  <c r="M232" i="10"/>
  <c r="M234" i="10"/>
  <c r="M236" i="10"/>
  <c r="L243" i="10"/>
  <c r="E355" i="10"/>
  <c r="R1450" i="10"/>
  <c r="A1490" i="10"/>
  <c r="R1510" i="10"/>
  <c r="R1530" i="10"/>
  <c r="G239" i="10"/>
  <c r="G1392" i="10"/>
  <c r="A1181" i="10"/>
  <c r="F38" i="10"/>
  <c r="A321" i="10"/>
  <c r="R769" i="10"/>
  <c r="A781" i="10"/>
  <c r="E531" i="10"/>
  <c r="E535" i="10"/>
  <c r="E537" i="10"/>
  <c r="E540" i="10"/>
  <c r="A567" i="10"/>
  <c r="E570" i="10"/>
  <c r="A582" i="10"/>
  <c r="A547" i="10"/>
  <c r="A487" i="10"/>
  <c r="A500" i="10"/>
  <c r="A502" i="10"/>
  <c r="H473" i="10"/>
  <c r="E473" i="10"/>
  <c r="K484" i="10"/>
  <c r="F9" i="12" s="1"/>
  <c r="F243" i="10"/>
  <c r="K481" i="10"/>
  <c r="I240" i="10"/>
  <c r="K479" i="10"/>
  <c r="A479" i="10" s="1"/>
  <c r="K478" i="10"/>
  <c r="K476" i="10"/>
  <c r="K474" i="10"/>
  <c r="K472" i="10"/>
  <c r="K469" i="10"/>
  <c r="A704" i="10"/>
  <c r="A687" i="10"/>
  <c r="E628" i="10"/>
  <c r="H545" i="10"/>
  <c r="L244" i="10"/>
  <c r="F233" i="10"/>
  <c r="I232" i="10"/>
  <c r="L231" i="10"/>
  <c r="I229" i="10"/>
  <c r="K989" i="10"/>
  <c r="Q1010" i="10"/>
  <c r="E1472" i="10"/>
  <c r="E1392" i="10" s="1"/>
  <c r="H1473" i="10"/>
  <c r="E1476" i="10"/>
  <c r="H1477" i="10"/>
  <c r="H1397" i="10" s="1"/>
  <c r="A1782" i="10"/>
  <c r="P1790" i="10"/>
  <c r="H1472" i="10"/>
  <c r="H1392" i="10" s="1"/>
  <c r="K1473" i="10"/>
  <c r="H1476" i="10"/>
  <c r="H1396" i="10" s="1"/>
  <c r="K1477" i="10"/>
  <c r="E1479" i="10"/>
  <c r="E1399" i="10" s="1"/>
  <c r="A1801" i="10"/>
  <c r="A1805" i="10"/>
  <c r="H1486" i="10"/>
  <c r="H1406" i="10" s="1"/>
  <c r="E1811" i="10"/>
  <c r="A81" i="10"/>
  <c r="H52" i="10"/>
  <c r="Q269" i="10"/>
  <c r="K5" i="1"/>
  <c r="D5" i="1"/>
  <c r="E32" i="2"/>
  <c r="C25" i="2"/>
  <c r="D7" i="1"/>
  <c r="K1122" i="10"/>
  <c r="H141" i="10"/>
  <c r="A161" i="10"/>
  <c r="A267" i="10"/>
  <c r="H349" i="10"/>
  <c r="H1410" i="10"/>
  <c r="A1430" i="10"/>
  <c r="A584" i="10"/>
  <c r="E544" i="10"/>
  <c r="D10" i="12" s="1"/>
  <c r="F548" i="10"/>
  <c r="E550" i="10"/>
  <c r="R509" i="10"/>
  <c r="P509" i="10"/>
  <c r="E690" i="10"/>
  <c r="F688" i="10"/>
  <c r="M963" i="10"/>
  <c r="K983" i="10"/>
  <c r="M961" i="10"/>
  <c r="M941" i="10" s="1"/>
  <c r="K981" i="10"/>
  <c r="M368" i="10"/>
  <c r="M350" i="10"/>
  <c r="A649" i="10"/>
  <c r="I1769" i="10"/>
  <c r="H1771" i="10"/>
  <c r="M1787" i="10"/>
  <c r="K1787" i="10" s="1"/>
  <c r="D93" i="17" s="1"/>
  <c r="K1789" i="10"/>
  <c r="E989" i="10"/>
  <c r="F987" i="10"/>
  <c r="F985" i="10" s="1"/>
  <c r="E390" i="10"/>
  <c r="G388" i="10"/>
  <c r="E388" i="10" s="1"/>
  <c r="G508" i="10"/>
  <c r="E510" i="10"/>
  <c r="E485" i="10"/>
  <c r="A525" i="10"/>
  <c r="G788" i="10"/>
  <c r="G786" i="10" s="1"/>
  <c r="E790" i="10"/>
  <c r="L568" i="10"/>
  <c r="L530" i="10"/>
  <c r="L648" i="10"/>
  <c r="K650" i="10"/>
  <c r="A849" i="10"/>
  <c r="P1810" i="10"/>
  <c r="Q1810" i="10"/>
  <c r="A1810" i="10"/>
  <c r="I68" i="10"/>
  <c r="F66" i="10"/>
  <c r="K1112" i="10"/>
  <c r="K1132" i="10"/>
  <c r="G728" i="10"/>
  <c r="E730" i="10"/>
  <c r="J1589" i="10"/>
  <c r="J1587" i="10" s="1"/>
  <c r="H1591" i="10"/>
  <c r="I1569" i="10"/>
  <c r="H1571" i="10"/>
  <c r="I1687" i="10"/>
  <c r="H1687" i="10" s="1"/>
  <c r="H1689" i="10"/>
  <c r="R1710" i="10"/>
  <c r="Q1710" i="10"/>
  <c r="K975" i="10"/>
  <c r="M955" i="10"/>
  <c r="K953" i="10"/>
  <c r="E1289" i="10"/>
  <c r="P769" i="10"/>
  <c r="F238" i="10"/>
  <c r="E1291" i="10"/>
  <c r="A121" i="10"/>
  <c r="K1120" i="10"/>
  <c r="A1120" i="10" s="1"/>
  <c r="G626" i="10"/>
  <c r="E626" i="10" s="1"/>
  <c r="A505" i="10"/>
  <c r="I1047" i="10"/>
  <c r="H1047" i="10" s="1"/>
  <c r="H1791" i="10"/>
  <c r="F568" i="10"/>
  <c r="A163" i="10"/>
  <c r="L237" i="10"/>
  <c r="K1413" i="10"/>
  <c r="A807" i="10"/>
  <c r="A820" i="10"/>
  <c r="F648" i="10"/>
  <c r="E648" i="10" s="1"/>
  <c r="A661" i="10"/>
  <c r="E11" i="12"/>
  <c r="A702" i="10"/>
  <c r="E12" i="12"/>
  <c r="E713" i="10"/>
  <c r="E717" i="10"/>
  <c r="A1301" i="10"/>
  <c r="A1305" i="10"/>
  <c r="G245" i="10"/>
  <c r="J243" i="10"/>
  <c r="M242" i="10"/>
  <c r="J241" i="10"/>
  <c r="J239" i="10"/>
  <c r="M237" i="10"/>
  <c r="J236" i="10"/>
  <c r="F232" i="10"/>
  <c r="K834" i="10"/>
  <c r="A1806" i="10"/>
  <c r="J1809" i="10"/>
  <c r="J1807" i="10" s="1"/>
  <c r="A1823" i="10"/>
  <c r="A1824" i="10"/>
  <c r="G238" i="10"/>
  <c r="G232" i="10"/>
  <c r="M238" i="10"/>
  <c r="R789" i="10"/>
  <c r="Q369" i="10"/>
  <c r="E1227" i="10"/>
  <c r="K1125" i="10"/>
  <c r="F23" i="12" s="1"/>
  <c r="A749" i="10"/>
  <c r="L950" i="10"/>
  <c r="A285" i="10"/>
  <c r="K1591" i="10"/>
  <c r="A385" i="10"/>
  <c r="E748" i="10"/>
  <c r="H709" i="10"/>
  <c r="E407" i="10"/>
  <c r="M227" i="10"/>
  <c r="I50" i="10"/>
  <c r="A209" i="10"/>
  <c r="E142" i="10"/>
  <c r="A824" i="10"/>
  <c r="A403" i="10"/>
  <c r="A522" i="10"/>
  <c r="E140" i="10"/>
  <c r="G1401" i="10"/>
  <c r="J231" i="10"/>
  <c r="J1395" i="10"/>
  <c r="J1399" i="10"/>
  <c r="R609" i="10"/>
  <c r="Q149" i="10"/>
  <c r="R369" i="10"/>
  <c r="A149" i="10"/>
  <c r="E129" i="10"/>
  <c r="H725" i="10"/>
  <c r="A745" i="10"/>
  <c r="F268" i="10"/>
  <c r="F248" i="10" s="1"/>
  <c r="E270" i="10"/>
  <c r="E430" i="10"/>
  <c r="F410" i="10"/>
  <c r="I710" i="10"/>
  <c r="I726" i="10"/>
  <c r="A644" i="10"/>
  <c r="M208" i="10"/>
  <c r="M206" i="10" s="1"/>
  <c r="M130" i="10"/>
  <c r="M1707" i="10"/>
  <c r="K1707" i="10" s="1"/>
  <c r="D89" i="17" s="1"/>
  <c r="K1709" i="10"/>
  <c r="P689" i="10"/>
  <c r="A689" i="10"/>
  <c r="K1133" i="10"/>
  <c r="L229" i="10"/>
  <c r="K249" i="10"/>
  <c r="P609" i="10"/>
  <c r="Q609" i="10"/>
  <c r="I806" i="10"/>
  <c r="H806" i="10" s="1"/>
  <c r="E45" i="5" s="1"/>
  <c r="H808" i="10"/>
  <c r="A220" i="10"/>
  <c r="H140" i="10"/>
  <c r="K1425" i="10"/>
  <c r="F25" i="12" s="1"/>
  <c r="F24" i="12" s="1"/>
  <c r="M1405" i="10"/>
  <c r="L1400" i="10"/>
  <c r="K1420" i="10"/>
  <c r="A1420" i="10" s="1"/>
  <c r="H870" i="10"/>
  <c r="J830" i="10"/>
  <c r="J868" i="10"/>
  <c r="J828" i="10" s="1"/>
  <c r="J1489" i="10"/>
  <c r="J1471" i="10"/>
  <c r="I168" i="10"/>
  <c r="H170" i="10"/>
  <c r="I1227" i="10"/>
  <c r="H1227" i="10" s="1"/>
  <c r="M45" i="10"/>
  <c r="L43" i="10"/>
  <c r="F446" i="10"/>
  <c r="E446" i="10" s="1"/>
  <c r="E448" i="10"/>
  <c r="A461" i="10"/>
  <c r="E421" i="10"/>
  <c r="E425" i="10"/>
  <c r="A465" i="10"/>
  <c r="K430" i="10"/>
  <c r="M410" i="10"/>
  <c r="K450" i="10"/>
  <c r="M786" i="10"/>
  <c r="L1209" i="10"/>
  <c r="K1211" i="10"/>
  <c r="L1587" i="10"/>
  <c r="K1587" i="10" s="1"/>
  <c r="D83" i="17" s="1"/>
  <c r="K1589" i="10"/>
  <c r="G1749" i="10"/>
  <c r="E1751" i="10"/>
  <c r="A1770" i="10"/>
  <c r="Q1770" i="10"/>
  <c r="E533" i="10"/>
  <c r="F244" i="10"/>
  <c r="Q689" i="10"/>
  <c r="I1471" i="10"/>
  <c r="M1207" i="10"/>
  <c r="H482" i="10"/>
  <c r="H508" i="10"/>
  <c r="G243" i="10"/>
  <c r="A520" i="10"/>
  <c r="A663" i="10"/>
  <c r="A705" i="10"/>
  <c r="D13" i="12"/>
  <c r="A700" i="10"/>
  <c r="E711" i="10"/>
  <c r="E715" i="10"/>
  <c r="A1303" i="10"/>
  <c r="G244" i="10"/>
  <c r="K260" i="10"/>
  <c r="G235" i="10"/>
  <c r="L232" i="10"/>
  <c r="I231" i="10"/>
  <c r="K838" i="10"/>
  <c r="K836" i="10"/>
  <c r="A1802" i="10"/>
  <c r="A1808" i="10"/>
  <c r="E1089" i="10"/>
  <c r="K748" i="10"/>
  <c r="M688" i="10"/>
  <c r="E842" i="10"/>
  <c r="H886" i="10"/>
  <c r="A743" i="10"/>
  <c r="A884" i="10"/>
  <c r="M408" i="10"/>
  <c r="F428" i="10"/>
  <c r="F426" i="10" s="1"/>
  <c r="F488" i="10"/>
  <c r="E488" i="10" s="1"/>
  <c r="A523" i="10"/>
  <c r="H467" i="10"/>
  <c r="E707" i="10"/>
  <c r="E724" i="10"/>
  <c r="H480" i="10"/>
  <c r="E144" i="10"/>
  <c r="R149" i="10"/>
  <c r="J1390" i="10"/>
  <c r="J1402" i="10"/>
  <c r="J1405" i="10"/>
  <c r="E529" i="10"/>
  <c r="Q589" i="10"/>
  <c r="R289" i="10"/>
  <c r="A429" i="10"/>
  <c r="A309" i="10"/>
  <c r="R309" i="10"/>
  <c r="P1650" i="10"/>
  <c r="Q1650" i="10"/>
  <c r="P1570" i="10"/>
  <c r="Q1570" i="10"/>
  <c r="P1490" i="10"/>
  <c r="Q1490" i="10"/>
  <c r="P789" i="10"/>
  <c r="Q789" i="10"/>
  <c r="K49" i="10"/>
  <c r="P1730" i="10"/>
  <c r="Q1730" i="10"/>
  <c r="K51" i="10"/>
  <c r="K1029" i="10"/>
  <c r="K1118" i="10"/>
  <c r="K1119" i="10"/>
  <c r="E55" i="10"/>
  <c r="E352" i="10"/>
  <c r="E354" i="10"/>
  <c r="E356" i="10"/>
  <c r="E358" i="10"/>
  <c r="E363" i="10"/>
  <c r="H713" i="10"/>
  <c r="G1394" i="10"/>
  <c r="I1405" i="10"/>
  <c r="A325" i="10"/>
  <c r="A769" i="10"/>
  <c r="A581" i="10"/>
  <c r="A585" i="10"/>
  <c r="E467" i="10"/>
  <c r="A805" i="10"/>
  <c r="E829" i="10"/>
  <c r="R1290" i="10"/>
  <c r="A627" i="10"/>
  <c r="K808" i="10"/>
  <c r="P869" i="10"/>
  <c r="Q489" i="10"/>
  <c r="P289" i="10"/>
  <c r="Q1750" i="10"/>
  <c r="A1783" i="10"/>
  <c r="H56" i="10"/>
  <c r="P1610" i="10"/>
  <c r="R1490" i="10"/>
  <c r="P1450" i="10"/>
  <c r="P1010" i="10"/>
  <c r="Q769" i="10"/>
  <c r="R549" i="10"/>
  <c r="Q449" i="10"/>
  <c r="P169" i="10"/>
  <c r="A1670" i="10"/>
  <c r="R1670" i="10"/>
  <c r="A589" i="10"/>
  <c r="R589" i="10"/>
  <c r="P1210" i="10"/>
  <c r="Q1210" i="10"/>
  <c r="K68" i="10"/>
  <c r="K166" i="10"/>
  <c r="H1027" i="10"/>
  <c r="E1418" i="10"/>
  <c r="H1413" i="10"/>
  <c r="E1477" i="10"/>
  <c r="E1397" i="10" s="1"/>
  <c r="E1475" i="10"/>
  <c r="E1395" i="10" s="1"/>
  <c r="E1473" i="10"/>
  <c r="E1393" i="10" s="1"/>
  <c r="A621" i="10"/>
  <c r="A623" i="10"/>
  <c r="A625" i="10"/>
  <c r="R489" i="10"/>
  <c r="H471" i="10"/>
  <c r="Q1590" i="10"/>
  <c r="Q889" i="10"/>
  <c r="P189" i="10"/>
  <c r="R1750" i="10"/>
  <c r="R1770" i="10"/>
  <c r="A1790" i="10"/>
  <c r="P1670" i="10"/>
  <c r="P1510" i="10"/>
  <c r="P1070" i="10"/>
  <c r="P889" i="10"/>
  <c r="P569" i="10"/>
  <c r="K1417" i="10"/>
  <c r="A101" i="10"/>
  <c r="H1414" i="10"/>
  <c r="H1483" i="10"/>
  <c r="A1523" i="10"/>
  <c r="A1541" i="10"/>
  <c r="H1482" i="10"/>
  <c r="H1402" i="10" s="1"/>
  <c r="A1584" i="10"/>
  <c r="A1608" i="10"/>
  <c r="E1478" i="10"/>
  <c r="A1645" i="10"/>
  <c r="A1663" i="10"/>
  <c r="F29" i="10"/>
  <c r="F45" i="10"/>
  <c r="F234" i="10"/>
  <c r="G227" i="10"/>
  <c r="G233" i="10"/>
  <c r="G241" i="10"/>
  <c r="J39" i="10"/>
  <c r="J1400" i="10"/>
  <c r="I242" i="10"/>
  <c r="A1101" i="10"/>
  <c r="E712" i="10"/>
  <c r="E714" i="10"/>
  <c r="E716" i="10"/>
  <c r="E718" i="10"/>
  <c r="A783" i="10"/>
  <c r="E417" i="10"/>
  <c r="A460" i="10"/>
  <c r="H469" i="10"/>
  <c r="G470" i="10"/>
  <c r="A680" i="10"/>
  <c r="K833" i="10"/>
  <c r="M468" i="10"/>
  <c r="K750" i="10"/>
  <c r="A1722" i="10"/>
  <c r="K1479" i="10"/>
  <c r="K1475" i="10"/>
  <c r="K1470" i="10"/>
  <c r="K1484" i="10"/>
  <c r="A1685" i="10"/>
  <c r="A1681" i="10"/>
  <c r="A1648" i="10"/>
  <c r="A1643" i="10"/>
  <c r="A1568" i="10"/>
  <c r="A1525" i="10"/>
  <c r="A1224" i="10"/>
  <c r="A1206" i="10"/>
  <c r="A1202" i="10"/>
  <c r="A1166" i="10"/>
  <c r="A1162" i="10"/>
  <c r="A1150" i="10"/>
  <c r="A1104" i="10"/>
  <c r="A1086" i="10"/>
  <c r="A1082" i="10"/>
  <c r="A1070" i="10"/>
  <c r="A1064" i="10"/>
  <c r="A1060" i="10"/>
  <c r="A1006" i="10"/>
  <c r="A882" i="10"/>
  <c r="K52" i="10"/>
  <c r="A1825" i="10"/>
  <c r="K65" i="10"/>
  <c r="P1710" i="10"/>
  <c r="Q1050" i="10"/>
  <c r="Q869" i="10"/>
  <c r="Q549" i="10"/>
  <c r="Q289" i="10"/>
  <c r="L36" i="10"/>
  <c r="L34" i="10"/>
  <c r="K1138" i="10"/>
  <c r="K1116" i="10"/>
  <c r="M1396" i="10"/>
  <c r="M1392" i="10"/>
  <c r="M1388" i="10"/>
  <c r="A89" i="10"/>
  <c r="A105" i="10"/>
  <c r="H62" i="10"/>
  <c r="A124" i="10"/>
  <c r="E127" i="10"/>
  <c r="A160" i="10"/>
  <c r="A162" i="10"/>
  <c r="H144" i="10"/>
  <c r="A167" i="10"/>
  <c r="H137" i="10"/>
  <c r="A180" i="10"/>
  <c r="A182" i="10"/>
  <c r="A189" i="10"/>
  <c r="A203" i="10"/>
  <c r="A205" i="10"/>
  <c r="A747" i="10"/>
  <c r="A761" i="10"/>
  <c r="A860" i="10"/>
  <c r="E845" i="10"/>
  <c r="A869" i="10"/>
  <c r="E838" i="10"/>
  <c r="H971" i="10"/>
  <c r="H951" i="10" s="1"/>
  <c r="H973" i="10"/>
  <c r="H953" i="10" s="1"/>
  <c r="H966" i="10"/>
  <c r="H946" i="10" s="1"/>
  <c r="H970" i="10"/>
  <c r="H950" i="10" s="1"/>
  <c r="E980" i="10"/>
  <c r="E960" i="10" s="1"/>
  <c r="A1026" i="10"/>
  <c r="A1048" i="10"/>
  <c r="E972" i="10"/>
  <c r="E952" i="10" s="1"/>
  <c r="E974" i="10"/>
  <c r="E954" i="10" s="1"/>
  <c r="E976" i="10"/>
  <c r="E956" i="10" s="1"/>
  <c r="A1063" i="10"/>
  <c r="A1068" i="10"/>
  <c r="A1102" i="10"/>
  <c r="A1106" i="10"/>
  <c r="A1205" i="10"/>
  <c r="E1416" i="10"/>
  <c r="G41" i="10"/>
  <c r="G45" i="10"/>
  <c r="J40" i="10"/>
  <c r="J1393" i="10"/>
  <c r="J1397" i="10"/>
  <c r="I35" i="10"/>
  <c r="A1724" i="10"/>
  <c r="L44" i="10"/>
  <c r="M39" i="10"/>
  <c r="J27" i="10"/>
  <c r="A222" i="10"/>
  <c r="E475" i="10"/>
  <c r="E477" i="10"/>
  <c r="J470" i="10"/>
  <c r="K485" i="10"/>
  <c r="E239" i="10"/>
  <c r="F237" i="10"/>
  <c r="F231" i="10"/>
  <c r="K724" i="10"/>
  <c r="A629" i="10"/>
  <c r="A640" i="10"/>
  <c r="A642" i="10"/>
  <c r="A645" i="10"/>
  <c r="J245" i="10"/>
  <c r="K542" i="10"/>
  <c r="K537" i="10"/>
  <c r="K535" i="10"/>
  <c r="M233" i="10"/>
  <c r="J232" i="10"/>
  <c r="J229" i="10"/>
  <c r="K527" i="10"/>
  <c r="K168" i="10"/>
  <c r="K570" i="10"/>
  <c r="K1031" i="10"/>
  <c r="A1628" i="10"/>
  <c r="A1623" i="10"/>
  <c r="A1585" i="10"/>
  <c r="A1548" i="10"/>
  <c r="A1025" i="10"/>
  <c r="A1021" i="10"/>
  <c r="A986" i="10"/>
  <c r="A903" i="10"/>
  <c r="A867" i="10"/>
  <c r="A863" i="10"/>
  <c r="A821" i="10"/>
  <c r="A809" i="10"/>
  <c r="A729" i="10"/>
  <c r="A703" i="10"/>
  <c r="A682" i="10"/>
  <c r="Q1070" i="10"/>
  <c r="Q809" i="10"/>
  <c r="M1727" i="10"/>
  <c r="H848" i="10"/>
  <c r="J846" i="10"/>
  <c r="F786" i="10"/>
  <c r="L368" i="10"/>
  <c r="K370" i="10"/>
  <c r="L350" i="10"/>
  <c r="L1429" i="10"/>
  <c r="K1431" i="10"/>
  <c r="L1411" i="10"/>
  <c r="K1571" i="10"/>
  <c r="L1569" i="10"/>
  <c r="A1520" i="10"/>
  <c r="K1480" i="10"/>
  <c r="A1480" i="10" s="1"/>
  <c r="A1501" i="10"/>
  <c r="L186" i="10"/>
  <c r="K606" i="10"/>
  <c r="D22" i="17" s="1"/>
  <c r="K1478" i="10"/>
  <c r="K1472" i="10"/>
  <c r="K848" i="10"/>
  <c r="K210" i="10"/>
  <c r="L130" i="10"/>
  <c r="M866" i="10"/>
  <c r="K868" i="10"/>
  <c r="M1509" i="10"/>
  <c r="M1471" i="10"/>
  <c r="K1511" i="10"/>
  <c r="F1767" i="10"/>
  <c r="E1767" i="10" s="1"/>
  <c r="E1769" i="10"/>
  <c r="M286" i="10"/>
  <c r="E1511" i="10"/>
  <c r="G1509" i="10"/>
  <c r="G1471" i="10"/>
  <c r="J1149" i="10"/>
  <c r="J1129" i="10" s="1"/>
  <c r="I1209" i="10"/>
  <c r="H1211" i="10"/>
  <c r="I1667" i="10"/>
  <c r="H1667" i="10" s="1"/>
  <c r="H1669" i="10"/>
  <c r="A1706" i="10"/>
  <c r="E1486" i="10"/>
  <c r="A1704" i="10"/>
  <c r="E1484" i="10"/>
  <c r="A1702" i="10"/>
  <c r="E1482" i="10"/>
  <c r="A1690" i="10"/>
  <c r="H1470" i="10"/>
  <c r="A1708" i="10"/>
  <c r="H1468" i="10"/>
  <c r="G1707" i="10"/>
  <c r="E1707" i="10" s="1"/>
  <c r="E1709" i="10"/>
  <c r="I288" i="10"/>
  <c r="H290" i="10"/>
  <c r="L288" i="10"/>
  <c r="K290" i="10"/>
  <c r="G766" i="10"/>
  <c r="K1476" i="10"/>
  <c r="K1485" i="10"/>
  <c r="I1807" i="10"/>
  <c r="G146" i="10"/>
  <c r="E146" i="10" s="1"/>
  <c r="E148" i="10"/>
  <c r="E527" i="10"/>
  <c r="A607" i="10"/>
  <c r="A602" i="10"/>
  <c r="E542" i="10"/>
  <c r="E14" i="12"/>
  <c r="H724" i="10"/>
  <c r="A800" i="10"/>
  <c r="E720" i="10"/>
  <c r="E722" i="10"/>
  <c r="A802" i="10"/>
  <c r="L964" i="10"/>
  <c r="L944" i="10" s="1"/>
  <c r="K984" i="10"/>
  <c r="M957" i="10"/>
  <c r="M937" i="10" s="1"/>
  <c r="K974" i="10"/>
  <c r="M954" i="10"/>
  <c r="M934" i="10" s="1"/>
  <c r="M106" i="10"/>
  <c r="A1726" i="10"/>
  <c r="K1486" i="10"/>
  <c r="M86" i="10"/>
  <c r="L985" i="10"/>
  <c r="L965" i="10" s="1"/>
  <c r="L945" i="10" s="1"/>
  <c r="K987" i="10"/>
  <c r="M1187" i="10"/>
  <c r="I1547" i="10"/>
  <c r="H1549" i="10"/>
  <c r="I1009" i="10"/>
  <c r="I969" i="10"/>
  <c r="H1011" i="10"/>
  <c r="G1689" i="10"/>
  <c r="E1691" i="10"/>
  <c r="K190" i="10"/>
  <c r="M188" i="10"/>
  <c r="M186" i="10" s="1"/>
  <c r="L508" i="10"/>
  <c r="L470" i="10"/>
  <c r="K510" i="10"/>
  <c r="M588" i="10"/>
  <c r="M530" i="10"/>
  <c r="K608" i="10"/>
  <c r="M768" i="10"/>
  <c r="K770" i="10"/>
  <c r="M710" i="10"/>
  <c r="L1507" i="10"/>
  <c r="L1471" i="10"/>
  <c r="M1649" i="10"/>
  <c r="K1651" i="10"/>
  <c r="K1474" i="10"/>
  <c r="J967" i="10"/>
  <c r="J947" i="10" s="1"/>
  <c r="A1443" i="10"/>
  <c r="H1169" i="10"/>
  <c r="H1029" i="10"/>
  <c r="H409" i="10"/>
  <c r="A600" i="10"/>
  <c r="M240" i="10"/>
  <c r="H362" i="10"/>
  <c r="A1190" i="10"/>
  <c r="A1710" i="10"/>
  <c r="F866" i="10"/>
  <c r="E866" i="10" s="1"/>
  <c r="E868" i="10"/>
  <c r="G188" i="10"/>
  <c r="G128" i="10" s="1"/>
  <c r="G130" i="10"/>
  <c r="J1447" i="10"/>
  <c r="F208" i="10"/>
  <c r="E210" i="10"/>
  <c r="F768" i="10"/>
  <c r="F710" i="10"/>
  <c r="G808" i="10"/>
  <c r="E810" i="10"/>
  <c r="G710" i="10"/>
  <c r="H722" i="10"/>
  <c r="A822" i="10"/>
  <c r="I668" i="10"/>
  <c r="H670" i="10"/>
  <c r="M235" i="10"/>
  <c r="I628" i="10"/>
  <c r="I528" i="10" s="1"/>
  <c r="I530" i="10"/>
  <c r="K1468" i="10"/>
  <c r="A1488" i="10"/>
  <c r="I1787" i="10"/>
  <c r="H1787" i="10" s="1"/>
  <c r="H1789" i="10"/>
  <c r="G1807" i="10"/>
  <c r="E1807" i="10" s="1"/>
  <c r="E1809" i="10"/>
  <c r="K365" i="10"/>
  <c r="L245" i="10"/>
  <c r="K361" i="10"/>
  <c r="L241" i="10"/>
  <c r="L239" i="10"/>
  <c r="K359" i="10"/>
  <c r="A359" i="10" s="1"/>
  <c r="L236" i="10"/>
  <c r="K356" i="10"/>
  <c r="L234" i="10"/>
  <c r="K354" i="10"/>
  <c r="K1126" i="10"/>
  <c r="K1146" i="10"/>
  <c r="K1117" i="10"/>
  <c r="K1137" i="10"/>
  <c r="L1394" i="10"/>
  <c r="K1414" i="10"/>
  <c r="A284" i="10"/>
  <c r="E349" i="10"/>
  <c r="A389" i="10"/>
  <c r="E361" i="10"/>
  <c r="A401" i="10"/>
  <c r="E422" i="10"/>
  <c r="A442" i="10"/>
  <c r="A727" i="10"/>
  <c r="H707" i="10"/>
  <c r="A741" i="10"/>
  <c r="E721" i="10"/>
  <c r="F1669" i="10"/>
  <c r="E1671" i="10"/>
  <c r="G108" i="10"/>
  <c r="G50" i="10"/>
  <c r="E110" i="10"/>
  <c r="G985" i="10"/>
  <c r="J568" i="10"/>
  <c r="H570" i="10"/>
  <c r="J530" i="10"/>
  <c r="H548" i="10"/>
  <c r="A900" i="10"/>
  <c r="A904" i="10"/>
  <c r="L958" i="10"/>
  <c r="L938" i="10" s="1"/>
  <c r="K978" i="10"/>
  <c r="A978" i="10" s="1"/>
  <c r="K715" i="10"/>
  <c r="M244" i="10"/>
  <c r="M231" i="10"/>
  <c r="K531" i="10"/>
  <c r="M50" i="10"/>
  <c r="K90" i="10"/>
  <c r="J965" i="10"/>
  <c r="J945" i="10" s="1"/>
  <c r="H888" i="10"/>
  <c r="M146" i="10"/>
  <c r="K1482" i="10"/>
  <c r="H610" i="10"/>
  <c r="K265" i="10"/>
  <c r="F286" i="10"/>
  <c r="I786" i="10"/>
  <c r="H630" i="10"/>
  <c r="H711" i="10"/>
  <c r="H715" i="10"/>
  <c r="H717" i="10"/>
  <c r="E723" i="10"/>
  <c r="H534" i="10"/>
  <c r="H536" i="10"/>
  <c r="H543" i="10"/>
  <c r="H529" i="10"/>
  <c r="H1423" i="10"/>
  <c r="A1463" i="10"/>
  <c r="E1483" i="10"/>
  <c r="A1603" i="10"/>
  <c r="E370" i="10"/>
  <c r="F368" i="10"/>
  <c r="F1009" i="10"/>
  <c r="F969" i="10"/>
  <c r="F949" i="10" s="1"/>
  <c r="E1011" i="10"/>
  <c r="F1569" i="10"/>
  <c r="E1571" i="10"/>
  <c r="J148" i="10"/>
  <c r="J130" i="10"/>
  <c r="I130" i="10"/>
  <c r="I748" i="10"/>
  <c r="H750" i="10"/>
  <c r="I1149" i="10"/>
  <c r="H1151" i="10"/>
  <c r="I208" i="10"/>
  <c r="H210" i="10"/>
  <c r="G666" i="10"/>
  <c r="E666" i="10" s="1"/>
  <c r="D11" i="5" s="1"/>
  <c r="E668" i="10"/>
  <c r="K390" i="10"/>
  <c r="L388" i="10"/>
  <c r="M546" i="10"/>
  <c r="M1629" i="10"/>
  <c r="M1627" i="10" s="1"/>
  <c r="K1631" i="10"/>
  <c r="A269" i="10"/>
  <c r="A1168" i="10"/>
  <c r="A1186" i="10"/>
  <c r="A1448" i="10"/>
  <c r="A1505" i="10"/>
  <c r="A1605" i="10"/>
  <c r="A1661" i="10"/>
  <c r="A1665" i="10"/>
  <c r="I238" i="10"/>
  <c r="H532" i="10"/>
  <c r="A685" i="10"/>
  <c r="I410" i="10"/>
  <c r="H430" i="10"/>
  <c r="I428" i="10"/>
  <c r="A881" i="10"/>
  <c r="E841" i="10"/>
  <c r="H845" i="10"/>
  <c r="A885" i="10"/>
  <c r="A988" i="10"/>
  <c r="H968" i="10"/>
  <c r="A1001" i="10"/>
  <c r="H981" i="10"/>
  <c r="A1045" i="10"/>
  <c r="E983" i="10"/>
  <c r="A1184" i="10"/>
  <c r="G830" i="10"/>
  <c r="E870" i="10"/>
  <c r="G1029" i="10"/>
  <c r="E1031" i="10"/>
  <c r="G1069" i="10"/>
  <c r="E1071" i="10"/>
  <c r="E1211" i="10"/>
  <c r="G1209" i="10"/>
  <c r="J268" i="10"/>
  <c r="J248" i="10" s="1"/>
  <c r="H730" i="10"/>
  <c r="J728" i="10"/>
  <c r="J1429" i="10"/>
  <c r="H1431" i="10"/>
  <c r="J1509" i="10"/>
  <c r="H1511" i="10"/>
  <c r="J1649" i="10"/>
  <c r="H1651" i="10"/>
  <c r="I388" i="10"/>
  <c r="I350" i="10"/>
  <c r="H390" i="10"/>
  <c r="L42" i="10"/>
  <c r="K142" i="10"/>
  <c r="K134" i="10"/>
  <c r="M34" i="10"/>
  <c r="I766" i="10"/>
  <c r="H766" i="10" s="1"/>
  <c r="H768" i="10"/>
  <c r="I488" i="10"/>
  <c r="I470" i="10"/>
  <c r="E469" i="10"/>
  <c r="A509" i="10"/>
  <c r="I648" i="10"/>
  <c r="H650" i="10"/>
  <c r="L148" i="10"/>
  <c r="K150" i="10"/>
  <c r="E833" i="10"/>
  <c r="E837" i="10"/>
  <c r="H1551" i="10"/>
  <c r="A67" i="10"/>
  <c r="E47" i="10"/>
  <c r="K135" i="10"/>
  <c r="M35" i="10"/>
  <c r="F608" i="10"/>
  <c r="F530" i="10"/>
  <c r="K1691" i="10"/>
  <c r="L1689" i="10"/>
  <c r="G29" i="10"/>
  <c r="E850" i="10"/>
  <c r="F848" i="10"/>
  <c r="J108" i="10"/>
  <c r="J50" i="10"/>
  <c r="I1609" i="10"/>
  <c r="H1611" i="10"/>
  <c r="G1411" i="10"/>
  <c r="L9" i="10" l="1"/>
  <c r="L17" i="10"/>
  <c r="F1129" i="10"/>
  <c r="D10" i="5"/>
  <c r="D80" i="17"/>
  <c r="F73" i="5"/>
  <c r="D25" i="17"/>
  <c r="F11" i="5"/>
  <c r="F10" i="5" s="1"/>
  <c r="D33" i="17"/>
  <c r="F42" i="5"/>
  <c r="K426" i="10"/>
  <c r="D13" i="17" s="1"/>
  <c r="K6" i="1"/>
  <c r="I6" i="1" s="1"/>
  <c r="E36" i="18" s="1"/>
  <c r="L7" i="10"/>
  <c r="F11" i="10"/>
  <c r="F24" i="10"/>
  <c r="D13" i="2" s="1"/>
  <c r="K243" i="10"/>
  <c r="I7" i="10"/>
  <c r="E11" i="18"/>
  <c r="E9" i="18" s="1"/>
  <c r="E4" i="18" s="1"/>
  <c r="M20" i="10"/>
  <c r="K9" i="4" s="1"/>
  <c r="K12" i="1" s="1"/>
  <c r="M7" i="10"/>
  <c r="H846" i="10"/>
  <c r="K428" i="10"/>
  <c r="K846" i="10"/>
  <c r="D40" i="17" s="1"/>
  <c r="H250" i="10"/>
  <c r="D19" i="1"/>
  <c r="C16" i="18"/>
  <c r="F828" i="10"/>
  <c r="E828" i="10" s="1"/>
  <c r="H1399" i="10"/>
  <c r="H39" i="10"/>
  <c r="H19" i="10" s="1"/>
  <c r="F8" i="4" s="1"/>
  <c r="I1129" i="10"/>
  <c r="E1131" i="10"/>
  <c r="E1111" i="10" s="1"/>
  <c r="L1147" i="10"/>
  <c r="L1129" i="10"/>
  <c r="H68" i="10"/>
  <c r="A68" i="10" s="1"/>
  <c r="K956" i="10"/>
  <c r="F7" i="1"/>
  <c r="D37" i="18" s="1"/>
  <c r="A139" i="10"/>
  <c r="H238" i="10"/>
  <c r="K1411" i="10"/>
  <c r="H1411" i="10"/>
  <c r="H240" i="10"/>
  <c r="K969" i="10"/>
  <c r="K936" i="10"/>
  <c r="H244" i="10"/>
  <c r="H243" i="10"/>
  <c r="K240" i="10"/>
  <c r="K1487" i="10"/>
  <c r="K250" i="10"/>
  <c r="I936" i="10"/>
  <c r="H936" i="10" s="1"/>
  <c r="H956" i="10"/>
  <c r="I937" i="10"/>
  <c r="H937" i="10" s="1"/>
  <c r="H957" i="10"/>
  <c r="I940" i="10"/>
  <c r="H940" i="10" s="1"/>
  <c r="H960" i="10"/>
  <c r="I949" i="10"/>
  <c r="H949" i="10" s="1"/>
  <c r="H969" i="10"/>
  <c r="H828" i="10"/>
  <c r="K530" i="10"/>
  <c r="I248" i="10"/>
  <c r="H248" i="10" s="1"/>
  <c r="I25" i="10"/>
  <c r="G15" i="2" s="1"/>
  <c r="G40" i="1" s="1"/>
  <c r="H145" i="10"/>
  <c r="A145" i="10" s="1"/>
  <c r="I942" i="10"/>
  <c r="I939" i="10"/>
  <c r="H939" i="10" s="1"/>
  <c r="H959" i="10"/>
  <c r="K238" i="10"/>
  <c r="K244" i="10"/>
  <c r="L937" i="10"/>
  <c r="K937" i="10" s="1"/>
  <c r="K957" i="10"/>
  <c r="L940" i="10"/>
  <c r="K940" i="10" s="1"/>
  <c r="K960" i="10"/>
  <c r="L942" i="10"/>
  <c r="K942" i="10" s="1"/>
  <c r="K962" i="10"/>
  <c r="L939" i="10"/>
  <c r="K939" i="10" s="1"/>
  <c r="K959" i="10"/>
  <c r="E86" i="10"/>
  <c r="F46" i="10"/>
  <c r="C5" i="3"/>
  <c r="C3" i="3" s="1"/>
  <c r="C14" i="18"/>
  <c r="C11" i="18" s="1"/>
  <c r="C9" i="18" s="1"/>
  <c r="C4" i="18" s="1"/>
  <c r="H934" i="10"/>
  <c r="E88" i="10"/>
  <c r="D17" i="12"/>
  <c r="E67" i="5"/>
  <c r="E65" i="5" s="1"/>
  <c r="E17" i="12"/>
  <c r="E936" i="10"/>
  <c r="H931" i="10"/>
  <c r="G929" i="10"/>
  <c r="E935" i="10"/>
  <c r="M266" i="10"/>
  <c r="M246" i="10" s="1"/>
  <c r="H188" i="10"/>
  <c r="H186" i="10"/>
  <c r="K1394" i="10"/>
  <c r="J1109" i="10"/>
  <c r="J927" i="10" s="1"/>
  <c r="E933" i="10"/>
  <c r="E944" i="10"/>
  <c r="H932" i="10"/>
  <c r="D8" i="2"/>
  <c r="C8" i="2" s="1"/>
  <c r="C19" i="1"/>
  <c r="C49" i="18" s="1"/>
  <c r="L1607" i="10"/>
  <c r="K1607" i="10" s="1"/>
  <c r="E934" i="10"/>
  <c r="K1149" i="10"/>
  <c r="E937" i="10"/>
  <c r="E942" i="10"/>
  <c r="G246" i="10"/>
  <c r="K88" i="10"/>
  <c r="J929" i="10"/>
  <c r="E941" i="10"/>
  <c r="E926" i="10"/>
  <c r="H930" i="10"/>
  <c r="E930" i="10"/>
  <c r="E1189" i="10"/>
  <c r="E932" i="10"/>
  <c r="E940" i="10"/>
  <c r="F48" i="10"/>
  <c r="M929" i="10"/>
  <c r="H935" i="10"/>
  <c r="E931" i="10"/>
  <c r="F929" i="10"/>
  <c r="E939" i="10"/>
  <c r="E928" i="10"/>
  <c r="H944" i="10"/>
  <c r="K963" i="10"/>
  <c r="F22" i="12" s="1"/>
  <c r="F21" i="12" s="1"/>
  <c r="M943" i="10"/>
  <c r="K943" i="10" s="1"/>
  <c r="K268" i="10"/>
  <c r="K955" i="10"/>
  <c r="M935" i="10"/>
  <c r="M1147" i="10"/>
  <c r="M1109" i="10"/>
  <c r="G1129" i="10"/>
  <c r="G1109" i="10" s="1"/>
  <c r="I24" i="2"/>
  <c r="H6" i="1"/>
  <c r="F6" i="1" s="1"/>
  <c r="D36" i="18" s="1"/>
  <c r="L1287" i="10"/>
  <c r="K1287" i="10" s="1"/>
  <c r="E22" i="12"/>
  <c r="E21" i="12" s="1"/>
  <c r="H943" i="10"/>
  <c r="K952" i="10"/>
  <c r="L932" i="10"/>
  <c r="L13" i="10" s="1"/>
  <c r="K950" i="10"/>
  <c r="L930" i="10"/>
  <c r="L11" i="10" s="1"/>
  <c r="H1131" i="10"/>
  <c r="H1111" i="10" s="1"/>
  <c r="K39" i="10"/>
  <c r="E250" i="10"/>
  <c r="K188" i="10"/>
  <c r="I266" i="10"/>
  <c r="L266" i="10"/>
  <c r="L248" i="10"/>
  <c r="K248" i="10" s="1"/>
  <c r="G248" i="10"/>
  <c r="H38" i="10"/>
  <c r="H1484" i="10"/>
  <c r="H1404" i="10" s="1"/>
  <c r="F1471" i="10"/>
  <c r="F1391" i="10" s="1"/>
  <c r="K108" i="10"/>
  <c r="K27" i="10"/>
  <c r="E37" i="10"/>
  <c r="K36" i="10"/>
  <c r="K35" i="10"/>
  <c r="E1631" i="10"/>
  <c r="A1631" i="10" s="1"/>
  <c r="K1483" i="10"/>
  <c r="A1483" i="10" s="1"/>
  <c r="E32" i="10"/>
  <c r="K106" i="10"/>
  <c r="L50" i="10"/>
  <c r="L30" i="10" s="1"/>
  <c r="A407" i="10"/>
  <c r="E1609" i="10"/>
  <c r="K33" i="10"/>
  <c r="K37" i="10"/>
  <c r="H34" i="10"/>
  <c r="K110" i="10"/>
  <c r="A110" i="10" s="1"/>
  <c r="H35" i="10"/>
  <c r="A61" i="5"/>
  <c r="J8" i="2"/>
  <c r="I8" i="2" s="1"/>
  <c r="E16" i="18"/>
  <c r="K1291" i="10"/>
  <c r="A1291" i="10" s="1"/>
  <c r="K43" i="10"/>
  <c r="H40" i="10"/>
  <c r="A420" i="10"/>
  <c r="E1411" i="10"/>
  <c r="G19" i="1"/>
  <c r="F19" i="1" s="1"/>
  <c r="D49" i="18" s="1"/>
  <c r="G8" i="2"/>
  <c r="F8" i="2" s="1"/>
  <c r="E5" i="12"/>
  <c r="E24" i="2"/>
  <c r="E6" i="1" s="1"/>
  <c r="C6" i="1" s="1"/>
  <c r="C36" i="18" s="1"/>
  <c r="F24" i="2"/>
  <c r="D22" i="2"/>
  <c r="D7" i="2" s="1"/>
  <c r="F32" i="2"/>
  <c r="G23" i="2"/>
  <c r="G22" i="2" s="1"/>
  <c r="G7" i="2" s="1"/>
  <c r="F35" i="2"/>
  <c r="D8" i="18" s="1"/>
  <c r="D5" i="18" s="1"/>
  <c r="D4" i="18" s="1"/>
  <c r="I35" i="2"/>
  <c r="J32" i="2"/>
  <c r="A1581" i="10"/>
  <c r="H33" i="10"/>
  <c r="E1587" i="10"/>
  <c r="A1601" i="10"/>
  <c r="H1729" i="10"/>
  <c r="Q469" i="10"/>
  <c r="K886" i="10"/>
  <c r="F17" i="12" s="1"/>
  <c r="K40" i="10"/>
  <c r="H29" i="10"/>
  <c r="A129" i="10"/>
  <c r="A590" i="10"/>
  <c r="J30" i="10"/>
  <c r="A190" i="10"/>
  <c r="E1049" i="10"/>
  <c r="E35" i="10"/>
  <c r="E36" i="10"/>
  <c r="K41" i="10"/>
  <c r="K34" i="10"/>
  <c r="H42" i="10"/>
  <c r="E43" i="10"/>
  <c r="A141" i="10"/>
  <c r="F30" i="10"/>
  <c r="L626" i="10"/>
  <c r="K626" i="10" s="1"/>
  <c r="D23" i="17" s="1"/>
  <c r="K1049" i="10"/>
  <c r="G7" i="10"/>
  <c r="A360" i="10"/>
  <c r="I30" i="10"/>
  <c r="K31" i="10"/>
  <c r="A425" i="10"/>
  <c r="A543" i="10"/>
  <c r="E548" i="10"/>
  <c r="E41" i="10"/>
  <c r="H1289" i="10"/>
  <c r="A1289" i="10" s="1"/>
  <c r="E44" i="10"/>
  <c r="K728" i="10"/>
  <c r="A1451" i="10"/>
  <c r="F1447" i="10"/>
  <c r="F1407" i="10" s="1"/>
  <c r="A363" i="10"/>
  <c r="A64" i="10"/>
  <c r="K788" i="10"/>
  <c r="E38" i="10"/>
  <c r="A483" i="10"/>
  <c r="K1403" i="10"/>
  <c r="K1749" i="10"/>
  <c r="K1529" i="10"/>
  <c r="A484" i="10"/>
  <c r="A770" i="10"/>
  <c r="E788" i="10"/>
  <c r="J1391" i="10"/>
  <c r="H31" i="10"/>
  <c r="A1531" i="10"/>
  <c r="E45" i="10"/>
  <c r="H234" i="10"/>
  <c r="K32" i="10"/>
  <c r="K888" i="10"/>
  <c r="K1189" i="10"/>
  <c r="M828" i="10"/>
  <c r="J408" i="10"/>
  <c r="K1397" i="10"/>
  <c r="L1087" i="10"/>
  <c r="K1087" i="10" s="1"/>
  <c r="A1051" i="10"/>
  <c r="F1147" i="10"/>
  <c r="H37" i="10"/>
  <c r="E1149" i="10"/>
  <c r="K38" i="10"/>
  <c r="A1130" i="10"/>
  <c r="A247" i="10"/>
  <c r="E1589" i="10"/>
  <c r="E888" i="10"/>
  <c r="A1071" i="10"/>
  <c r="A870" i="10"/>
  <c r="K1489" i="10"/>
  <c r="K786" i="10"/>
  <c r="E410" i="10"/>
  <c r="I19" i="10"/>
  <c r="G8" i="4" s="1"/>
  <c r="G11" i="1" s="1"/>
  <c r="H788" i="10"/>
  <c r="J22" i="10"/>
  <c r="H11" i="4" s="1"/>
  <c r="H14" i="1" s="1"/>
  <c r="H470" i="10"/>
  <c r="A790" i="10"/>
  <c r="A723" i="10"/>
  <c r="M826" i="10"/>
  <c r="I1087" i="10"/>
  <c r="H1087" i="10" s="1"/>
  <c r="G19" i="10"/>
  <c r="E8" i="4" s="1"/>
  <c r="E11" i="1" s="1"/>
  <c r="A1711" i="10"/>
  <c r="A1142" i="10"/>
  <c r="E130" i="10"/>
  <c r="K1187" i="10"/>
  <c r="D59" i="17" s="1"/>
  <c r="A829" i="10"/>
  <c r="A59" i="10"/>
  <c r="A450" i="10"/>
  <c r="A1771" i="10"/>
  <c r="G230" i="10"/>
  <c r="A690" i="10"/>
  <c r="K1399" i="10"/>
  <c r="H830" i="10"/>
  <c r="H366" i="10"/>
  <c r="E41" i="5" s="1"/>
  <c r="A610" i="10"/>
  <c r="F408" i="10"/>
  <c r="A721" i="10"/>
  <c r="K710" i="10"/>
  <c r="H36" i="10"/>
  <c r="H1405" i="10"/>
  <c r="E470" i="10"/>
  <c r="A1171" i="10"/>
  <c r="K44" i="10"/>
  <c r="A260" i="10"/>
  <c r="E34" i="10"/>
  <c r="J348" i="10"/>
  <c r="H368" i="10"/>
  <c r="K45" i="10"/>
  <c r="E238" i="10"/>
  <c r="H231" i="10"/>
  <c r="K232" i="10"/>
  <c r="K241" i="10"/>
  <c r="K233" i="10"/>
  <c r="A423" i="10"/>
  <c r="H236" i="10"/>
  <c r="H241" i="10"/>
  <c r="K242" i="10"/>
  <c r="K470" i="10"/>
  <c r="K235" i="10"/>
  <c r="L15" i="10"/>
  <c r="H237" i="10"/>
  <c r="H227" i="10"/>
  <c r="A541" i="10"/>
  <c r="J12" i="10"/>
  <c r="I9" i="10"/>
  <c r="G6" i="4" s="1"/>
  <c r="G9" i="1" s="1"/>
  <c r="L12" i="10"/>
  <c r="A707" i="10"/>
  <c r="L706" i="10"/>
  <c r="A843" i="10"/>
  <c r="K830" i="10"/>
  <c r="A890" i="10"/>
  <c r="E985" i="10"/>
  <c r="F12" i="10"/>
  <c r="E987" i="10"/>
  <c r="A987" i="10" s="1"/>
  <c r="A979" i="10"/>
  <c r="L967" i="10"/>
  <c r="A946" i="10"/>
  <c r="J14" i="10"/>
  <c r="F16" i="10"/>
  <c r="I24" i="10"/>
  <c r="G13" i="2" s="1"/>
  <c r="A1191" i="10"/>
  <c r="F14" i="10"/>
  <c r="A1122" i="10"/>
  <c r="A1110" i="10"/>
  <c r="F15" i="10"/>
  <c r="K1388" i="10"/>
  <c r="M1427" i="10"/>
  <c r="M1407" i="10" s="1"/>
  <c r="I11" i="10"/>
  <c r="K1393" i="10"/>
  <c r="I1391" i="10"/>
  <c r="A1410" i="10"/>
  <c r="M1391" i="10"/>
  <c r="R1470" i="10"/>
  <c r="E1396" i="10"/>
  <c r="I14" i="10"/>
  <c r="A1491" i="10"/>
  <c r="I16" i="10"/>
  <c r="H1403" i="10"/>
  <c r="K1405" i="10"/>
  <c r="K1406" i="10"/>
  <c r="G24" i="10"/>
  <c r="E13" i="2" s="1"/>
  <c r="G25" i="10"/>
  <c r="E15" i="2" s="1"/>
  <c r="E41" i="1" s="1"/>
  <c r="E39" i="1" s="1"/>
  <c r="E38" i="1" s="1"/>
  <c r="E30" i="1" s="1"/>
  <c r="E1394" i="10"/>
  <c r="G18" i="10"/>
  <c r="A1731" i="10"/>
  <c r="K1396" i="10"/>
  <c r="M23" i="10"/>
  <c r="K12" i="4" s="1"/>
  <c r="K15" i="1" s="1"/>
  <c r="J11" i="10"/>
  <c r="K1401" i="10"/>
  <c r="A1401" i="10" s="1"/>
  <c r="K1402" i="10"/>
  <c r="M17" i="10"/>
  <c r="L22" i="10"/>
  <c r="J11" i="4" s="1"/>
  <c r="J14" i="1" s="1"/>
  <c r="F13" i="10"/>
  <c r="G23" i="10"/>
  <c r="E12" i="4" s="1"/>
  <c r="E15" i="1" s="1"/>
  <c r="L1807" i="10"/>
  <c r="K1807" i="10" s="1"/>
  <c r="A150" i="10"/>
  <c r="A984" i="10"/>
  <c r="K1727" i="10"/>
  <c r="I22" i="10"/>
  <c r="G11" i="4" s="1"/>
  <c r="G14" i="1" s="1"/>
  <c r="H1394" i="10"/>
  <c r="E168" i="10"/>
  <c r="J18" i="10"/>
  <c r="G12" i="10"/>
  <c r="F18" i="10"/>
  <c r="J17" i="10"/>
  <c r="F23" i="10"/>
  <c r="D12" i="4" s="1"/>
  <c r="D15" i="1" s="1"/>
  <c r="G17" i="10"/>
  <c r="G22" i="10"/>
  <c r="E11" i="4" s="1"/>
  <c r="E14" i="1" s="1"/>
  <c r="K928" i="10"/>
  <c r="E31" i="10"/>
  <c r="H1189" i="10"/>
  <c r="H232" i="10"/>
  <c r="A1425" i="10"/>
  <c r="A261" i="10"/>
  <c r="A424" i="10"/>
  <c r="A480" i="10"/>
  <c r="E428" i="10"/>
  <c r="E408" i="10" s="1"/>
  <c r="A421" i="10"/>
  <c r="K1400" i="10"/>
  <c r="A1400" i="10" s="1"/>
  <c r="G20" i="10"/>
  <c r="E9" i="4" s="1"/>
  <c r="E12" i="1" s="1"/>
  <c r="A1791" i="10"/>
  <c r="M21" i="10"/>
  <c r="K10" i="4" s="1"/>
  <c r="K13" i="1" s="1"/>
  <c r="E240" i="10"/>
  <c r="H235" i="10"/>
  <c r="A540" i="10"/>
  <c r="M9" i="10"/>
  <c r="K6" i="4" s="1"/>
  <c r="K9" i="1" s="1"/>
  <c r="G9" i="10"/>
  <c r="E6" i="4" s="1"/>
  <c r="E9" i="1" s="1"/>
  <c r="H786" i="10"/>
  <c r="A630" i="10"/>
  <c r="A840" i="10"/>
  <c r="A365" i="10"/>
  <c r="A510" i="10"/>
  <c r="K726" i="10"/>
  <c r="K1729" i="10"/>
  <c r="F21" i="10"/>
  <c r="D10" i="4" s="1"/>
  <c r="D13" i="1" s="1"/>
  <c r="A1671" i="10"/>
  <c r="A670" i="10"/>
  <c r="E288" i="10"/>
  <c r="A1143" i="10"/>
  <c r="A542" i="10"/>
  <c r="J20" i="10"/>
  <c r="H9" i="4" s="1"/>
  <c r="H12" i="1" s="1"/>
  <c r="E232" i="10"/>
  <c r="J446" i="10"/>
  <c r="H446" i="10" s="1"/>
  <c r="A725" i="10"/>
  <c r="H1187" i="10"/>
  <c r="H50" i="10"/>
  <c r="E530" i="10"/>
  <c r="E231" i="10"/>
  <c r="K1398" i="10"/>
  <c r="G14" i="10"/>
  <c r="G408" i="10"/>
  <c r="G16" i="10"/>
  <c r="J13" i="10"/>
  <c r="E33" i="10"/>
  <c r="H43" i="10"/>
  <c r="A62" i="10"/>
  <c r="A490" i="10"/>
  <c r="H27" i="10"/>
  <c r="L708" i="10"/>
  <c r="L1667" i="10"/>
  <c r="K1667" i="10" s="1"/>
  <c r="D87" i="17" s="1"/>
  <c r="K1669" i="10"/>
  <c r="I86" i="10"/>
  <c r="H86" i="10" s="1"/>
  <c r="H88" i="10"/>
  <c r="G1647" i="10"/>
  <c r="E1647" i="10" s="1"/>
  <c r="D79" i="5" s="1"/>
  <c r="E1649" i="10"/>
  <c r="F546" i="10"/>
  <c r="E546" i="10" s="1"/>
  <c r="K1390" i="10"/>
  <c r="A844" i="10"/>
  <c r="F1787" i="10"/>
  <c r="E1787" i="10" s="1"/>
  <c r="A1787" i="10" s="1"/>
  <c r="J24" i="10"/>
  <c r="H13" i="2" s="1"/>
  <c r="A482" i="10"/>
  <c r="E233" i="10"/>
  <c r="M12" i="10"/>
  <c r="I13" i="10"/>
  <c r="A1145" i="10"/>
  <c r="A1091" i="10"/>
  <c r="K1111" i="10"/>
  <c r="K1123" i="10"/>
  <c r="A1123" i="10" s="1"/>
  <c r="E1729" i="10"/>
  <c r="L486" i="10"/>
  <c r="K486" i="10" s="1"/>
  <c r="D16" i="17" s="1"/>
  <c r="K488" i="10"/>
  <c r="A1422" i="10"/>
  <c r="A841" i="10"/>
  <c r="A1211" i="10"/>
  <c r="A1146" i="10"/>
  <c r="F468" i="10"/>
  <c r="G1391" i="10"/>
  <c r="A1611" i="10"/>
  <c r="K548" i="10"/>
  <c r="A750" i="10"/>
  <c r="A1128" i="10"/>
  <c r="F25" i="10"/>
  <c r="D15" i="2" s="1"/>
  <c r="D40" i="1" s="1"/>
  <c r="C40" i="1" s="1"/>
  <c r="C70" i="18" s="1"/>
  <c r="K1131" i="10"/>
  <c r="E1449" i="10"/>
  <c r="A527" i="10"/>
  <c r="J9" i="10"/>
  <c r="H6" i="4" s="1"/>
  <c r="H9" i="1" s="1"/>
  <c r="E234" i="10"/>
  <c r="A127" i="10"/>
  <c r="F9" i="10"/>
  <c r="D6" i="4" s="1"/>
  <c r="D9" i="1" s="1"/>
  <c r="H1393" i="10"/>
  <c r="A1751" i="10"/>
  <c r="A170" i="10"/>
  <c r="E42" i="10"/>
  <c r="H32" i="10"/>
  <c r="A545" i="10"/>
  <c r="H233" i="10"/>
  <c r="F7" i="10"/>
  <c r="K1404" i="10"/>
  <c r="A827" i="10"/>
  <c r="M25" i="10"/>
  <c r="K15" i="2" s="1"/>
  <c r="A262" i="10"/>
  <c r="G528" i="10"/>
  <c r="K1395" i="10"/>
  <c r="L1167" i="10"/>
  <c r="K1167" i="10" s="1"/>
  <c r="D58" i="17" s="1"/>
  <c r="K1169" i="10"/>
  <c r="A1169" i="10" s="1"/>
  <c r="I1067" i="10"/>
  <c r="H1067" i="10" s="1"/>
  <c r="H1069" i="10"/>
  <c r="E1489" i="10"/>
  <c r="F1487" i="10"/>
  <c r="E1487" i="10" s="1"/>
  <c r="D72" i="5" s="1"/>
  <c r="I1747" i="10"/>
  <c r="H1747" i="10" s="1"/>
  <c r="H1749" i="10"/>
  <c r="A1121" i="10"/>
  <c r="A265" i="10"/>
  <c r="A1126" i="10"/>
  <c r="A143" i="10"/>
  <c r="F486" i="10"/>
  <c r="E486" i="10" s="1"/>
  <c r="J25" i="10"/>
  <c r="H15" i="2" s="1"/>
  <c r="M19" i="10"/>
  <c r="K8" i="4" s="1"/>
  <c r="K11" i="1" s="1"/>
  <c r="G21" i="10"/>
  <c r="E10" i="4" s="1"/>
  <c r="E13" i="1" s="1"/>
  <c r="K1392" i="10"/>
  <c r="A467" i="10"/>
  <c r="A529" i="10"/>
  <c r="A842" i="10"/>
  <c r="H688" i="10"/>
  <c r="A63" i="10"/>
  <c r="E1405" i="10"/>
  <c r="L528" i="10"/>
  <c r="A989" i="10"/>
  <c r="A1811" i="10"/>
  <c r="K1449" i="10"/>
  <c r="A481" i="10"/>
  <c r="H1529" i="10"/>
  <c r="A61" i="10"/>
  <c r="A1047" i="10"/>
  <c r="A60" i="10"/>
  <c r="A1551" i="10"/>
  <c r="E243" i="10"/>
  <c r="A1709" i="10"/>
  <c r="E786" i="10"/>
  <c r="R469" i="10"/>
  <c r="K931" i="10"/>
  <c r="F22" i="10"/>
  <c r="D11" i="4" s="1"/>
  <c r="D14" i="1" s="1"/>
  <c r="G1407" i="10"/>
  <c r="E1427" i="10"/>
  <c r="L949" i="10"/>
  <c r="G1527" i="10"/>
  <c r="E1527" i="10" s="1"/>
  <c r="E1529" i="10"/>
  <c r="H1589" i="10"/>
  <c r="F19" i="10"/>
  <c r="D8" i="4" s="1"/>
  <c r="D11" i="1" s="1"/>
  <c r="D41" i="18" s="1"/>
  <c r="F646" i="10"/>
  <c r="E646" i="10" s="1"/>
  <c r="H1447" i="10"/>
  <c r="K1113" i="10"/>
  <c r="H1807" i="10"/>
  <c r="E235" i="10"/>
  <c r="E237" i="10"/>
  <c r="H245" i="10"/>
  <c r="G15" i="10"/>
  <c r="J19" i="10"/>
  <c r="H8" i="4" s="1"/>
  <c r="H11" i="1" s="1"/>
  <c r="A1591" i="10"/>
  <c r="G11" i="10"/>
  <c r="A347" i="10"/>
  <c r="I1409" i="10"/>
  <c r="A263" i="10"/>
  <c r="M1005" i="10"/>
  <c r="K1009" i="10"/>
  <c r="E588" i="10"/>
  <c r="G586" i="10"/>
  <c r="G13" i="10"/>
  <c r="J15" i="10"/>
  <c r="A845" i="10"/>
  <c r="A1571" i="10"/>
  <c r="I12" i="10"/>
  <c r="H1471" i="10"/>
  <c r="A1031" i="10"/>
  <c r="H1587" i="10"/>
  <c r="H1449" i="10"/>
  <c r="M967" i="10"/>
  <c r="M947" i="10" s="1"/>
  <c r="A1481" i="10"/>
  <c r="J7" i="10"/>
  <c r="F17" i="10"/>
  <c r="E236" i="10"/>
  <c r="A550" i="10"/>
  <c r="A270" i="10"/>
  <c r="A485" i="10"/>
  <c r="F20" i="10"/>
  <c r="D9" i="4" s="1"/>
  <c r="D12" i="1" s="1"/>
  <c r="C32" i="2"/>
  <c r="E23" i="2"/>
  <c r="C7" i="1"/>
  <c r="D4" i="1"/>
  <c r="E568" i="10"/>
  <c r="F566" i="10"/>
  <c r="E566" i="10" s="1"/>
  <c r="M366" i="10"/>
  <c r="M346" i="10" s="1"/>
  <c r="M348" i="10"/>
  <c r="G726" i="10"/>
  <c r="E726" i="10" s="1"/>
  <c r="D40" i="5" s="1"/>
  <c r="E728" i="10"/>
  <c r="P1470" i="10"/>
  <c r="Q1470" i="10"/>
  <c r="K29" i="10"/>
  <c r="A1125" i="10"/>
  <c r="G1747" i="10"/>
  <c r="E1747" i="10" s="1"/>
  <c r="E1749" i="10"/>
  <c r="L1207" i="10"/>
  <c r="K1207" i="10" s="1"/>
  <c r="D60" i="17" s="1"/>
  <c r="I166" i="10"/>
  <c r="H166" i="10" s="1"/>
  <c r="A166" i="10" s="1"/>
  <c r="H168" i="10"/>
  <c r="P249" i="10"/>
  <c r="Q249" i="10"/>
  <c r="F266" i="10"/>
  <c r="E268" i="10"/>
  <c r="E40" i="10"/>
  <c r="A140" i="10"/>
  <c r="A709" i="10"/>
  <c r="E66" i="10"/>
  <c r="F686" i="10"/>
  <c r="E686" i="10" s="1"/>
  <c r="E688" i="10"/>
  <c r="A1141" i="10"/>
  <c r="J21" i="10"/>
  <c r="H10" i="4" s="1"/>
  <c r="H13" i="1" s="1"/>
  <c r="M128" i="10"/>
  <c r="M28" i="10" s="1"/>
  <c r="A65" i="10"/>
  <c r="E1398" i="10"/>
  <c r="A980" i="10"/>
  <c r="K1629" i="10"/>
  <c r="M30" i="10"/>
  <c r="F230" i="10"/>
  <c r="A469" i="10"/>
  <c r="A1651" i="10"/>
  <c r="R249" i="10"/>
  <c r="H41" i="10"/>
  <c r="G30" i="10"/>
  <c r="A361" i="10"/>
  <c r="A364" i="10"/>
  <c r="A724" i="10"/>
  <c r="K350" i="10"/>
  <c r="H1809" i="10"/>
  <c r="A1809" i="10" s="1"/>
  <c r="A70" i="10"/>
  <c r="A1089" i="10"/>
  <c r="K410" i="10"/>
  <c r="A49" i="10"/>
  <c r="J16" i="10"/>
  <c r="K1209" i="10"/>
  <c r="P469" i="10"/>
  <c r="H44" i="10"/>
  <c r="J866" i="10"/>
  <c r="H866" i="10" s="1"/>
  <c r="H868" i="10"/>
  <c r="A868" i="10" s="1"/>
  <c r="L646" i="10"/>
  <c r="K646" i="10" s="1"/>
  <c r="D24" i="17" s="1"/>
  <c r="K648" i="10"/>
  <c r="I1767" i="10"/>
  <c r="H1767" i="10" s="1"/>
  <c r="A1767" i="10" s="1"/>
  <c r="H1769" i="10"/>
  <c r="A1769" i="10" s="1"/>
  <c r="A409" i="10"/>
  <c r="K448" i="10"/>
  <c r="A448" i="10" s="1"/>
  <c r="L408" i="10"/>
  <c r="L446" i="10"/>
  <c r="L406" i="10" s="1"/>
  <c r="J1487" i="10"/>
  <c r="H1487" i="10" s="1"/>
  <c r="E72" i="5" s="1"/>
  <c r="H1489" i="10"/>
  <c r="I1567" i="10"/>
  <c r="H1567" i="10" s="1"/>
  <c r="H1569" i="10"/>
  <c r="G386" i="10"/>
  <c r="G348" i="10"/>
  <c r="L48" i="10"/>
  <c r="L66" i="10"/>
  <c r="M686" i="10"/>
  <c r="K686" i="10" s="1"/>
  <c r="D26" i="17" s="1"/>
  <c r="K688" i="10"/>
  <c r="J6" i="4"/>
  <c r="J9" i="1" s="1"/>
  <c r="K229" i="10"/>
  <c r="I66" i="10"/>
  <c r="H66" i="10" s="1"/>
  <c r="E6" i="5" s="1"/>
  <c r="I48" i="10"/>
  <c r="L566" i="10"/>
  <c r="K568" i="10"/>
  <c r="G506" i="10"/>
  <c r="E508" i="10"/>
  <c r="E468" i="10" s="1"/>
  <c r="G468" i="10"/>
  <c r="K961" i="10"/>
  <c r="K1471" i="10"/>
  <c r="K1627" i="10"/>
  <c r="H130" i="10"/>
  <c r="A144" i="10"/>
  <c r="A1227" i="10"/>
  <c r="M1469" i="10"/>
  <c r="M1389" i="10" s="1"/>
  <c r="A650" i="10"/>
  <c r="A1423" i="10"/>
  <c r="A290" i="10"/>
  <c r="A1707" i="10"/>
  <c r="E245" i="10"/>
  <c r="K227" i="10"/>
  <c r="I15" i="10"/>
  <c r="K237" i="10"/>
  <c r="E29" i="10"/>
  <c r="A966" i="10"/>
  <c r="L1687" i="10"/>
  <c r="K1687" i="10" s="1"/>
  <c r="K1689" i="10"/>
  <c r="H388" i="10"/>
  <c r="I386" i="10"/>
  <c r="I348" i="10"/>
  <c r="E1029" i="10"/>
  <c r="A1029" i="10" s="1"/>
  <c r="G1027" i="10"/>
  <c r="E1027" i="10" s="1"/>
  <c r="A1027" i="10" s="1"/>
  <c r="L386" i="10"/>
  <c r="K386" i="10" s="1"/>
  <c r="K388" i="10"/>
  <c r="A1151" i="10"/>
  <c r="J146" i="10"/>
  <c r="J126" i="10" s="1"/>
  <c r="J128" i="10"/>
  <c r="F366" i="10"/>
  <c r="E368" i="10"/>
  <c r="F348" i="10"/>
  <c r="F10" i="12"/>
  <c r="F5" i="12" s="1"/>
  <c r="A544" i="10"/>
  <c r="K958" i="10"/>
  <c r="A958" i="10" s="1"/>
  <c r="K938" i="10"/>
  <c r="A938" i="10" s="1"/>
  <c r="H546" i="10"/>
  <c r="K239" i="10"/>
  <c r="A362" i="10"/>
  <c r="H242" i="10"/>
  <c r="K768" i="10"/>
  <c r="M708" i="10"/>
  <c r="M766" i="10"/>
  <c r="M528" i="10"/>
  <c r="M586" i="10"/>
  <c r="K586" i="10" s="1"/>
  <c r="D21" i="17" s="1"/>
  <c r="K588" i="10"/>
  <c r="H1547" i="10"/>
  <c r="K964" i="10"/>
  <c r="A964" i="10" s="1"/>
  <c r="K944" i="10"/>
  <c r="J1147" i="10"/>
  <c r="L1391" i="10"/>
  <c r="E608" i="10"/>
  <c r="A608" i="10" s="1"/>
  <c r="F528" i="10"/>
  <c r="F606" i="10"/>
  <c r="E606" i="10" s="1"/>
  <c r="A606" i="10" s="1"/>
  <c r="H648" i="10"/>
  <c r="I646" i="10"/>
  <c r="H646" i="10" s="1"/>
  <c r="J726" i="10"/>
  <c r="J708" i="10"/>
  <c r="H728" i="10"/>
  <c r="G1207" i="10"/>
  <c r="G1127" i="10" s="1"/>
  <c r="G1107" i="10" s="1"/>
  <c r="E1209" i="10"/>
  <c r="A1144" i="10"/>
  <c r="H961" i="10"/>
  <c r="H941" i="10" s="1"/>
  <c r="A981" i="10"/>
  <c r="I426" i="10"/>
  <c r="H428" i="10"/>
  <c r="I408" i="10"/>
  <c r="E1009" i="10"/>
  <c r="F1005" i="10"/>
  <c r="F967" i="10"/>
  <c r="F947" i="10" s="1"/>
  <c r="E50" i="10"/>
  <c r="F206" i="10"/>
  <c r="E208" i="10"/>
  <c r="F128" i="10"/>
  <c r="M230" i="10"/>
  <c r="E1689" i="10"/>
  <c r="G1687" i="10"/>
  <c r="E1687" i="10" s="1"/>
  <c r="K86" i="10"/>
  <c r="M46" i="10"/>
  <c r="A1485" i="10"/>
  <c r="L286" i="10"/>
  <c r="K286" i="10" s="1"/>
  <c r="D6" i="17" s="1"/>
  <c r="K288" i="10"/>
  <c r="A1470" i="10"/>
  <c r="H1390" i="10"/>
  <c r="I1607" i="10"/>
  <c r="H1607" i="10" s="1"/>
  <c r="H1609" i="10"/>
  <c r="E830" i="10"/>
  <c r="A850" i="10"/>
  <c r="E27" i="10"/>
  <c r="A47" i="10"/>
  <c r="A390" i="10"/>
  <c r="H350" i="10"/>
  <c r="J1427" i="10"/>
  <c r="H1429" i="10"/>
  <c r="J1409" i="10"/>
  <c r="E1069" i="10"/>
  <c r="G1067" i="10"/>
  <c r="E1067" i="10" s="1"/>
  <c r="K231" i="10"/>
  <c r="M11" i="10"/>
  <c r="E242" i="10"/>
  <c r="A422" i="10"/>
  <c r="L16" i="10"/>
  <c r="K236" i="10"/>
  <c r="E848" i="10"/>
  <c r="F846" i="10"/>
  <c r="F826" i="10" s="1"/>
  <c r="E19" i="10"/>
  <c r="L146" i="10"/>
  <c r="L128" i="10"/>
  <c r="K148" i="10"/>
  <c r="A1431" i="10"/>
  <c r="A983" i="10"/>
  <c r="E963" i="10"/>
  <c r="E943" i="10" s="1"/>
  <c r="H948" i="10"/>
  <c r="H928" i="10" s="1"/>
  <c r="A968" i="10"/>
  <c r="A249" i="10"/>
  <c r="H229" i="10"/>
  <c r="I206" i="10"/>
  <c r="H206" i="10" s="1"/>
  <c r="H208" i="10"/>
  <c r="H1149" i="10"/>
  <c r="I1147" i="10"/>
  <c r="F1627" i="10"/>
  <c r="E1627" i="10" s="1"/>
  <c r="D78" i="5" s="1"/>
  <c r="E1629" i="10"/>
  <c r="A1011" i="10"/>
  <c r="E969" i="10"/>
  <c r="E350" i="10"/>
  <c r="A370" i="10"/>
  <c r="E108" i="10"/>
  <c r="G48" i="10"/>
  <c r="G28" i="10" s="1"/>
  <c r="G106" i="10"/>
  <c r="F766" i="10"/>
  <c r="E768" i="10"/>
  <c r="F708" i="10"/>
  <c r="M1647" i="10"/>
  <c r="K1647" i="10" s="1"/>
  <c r="K1649" i="10"/>
  <c r="K934" i="10"/>
  <c r="K954" i="10"/>
  <c r="H1388" i="10"/>
  <c r="A1468" i="10"/>
  <c r="A1482" i="10"/>
  <c r="E1402" i="10"/>
  <c r="A1486" i="10"/>
  <c r="E1406" i="10"/>
  <c r="K1509" i="10"/>
  <c r="M1507" i="10"/>
  <c r="K1507" i="10" s="1"/>
  <c r="D79" i="17" s="1"/>
  <c r="L206" i="10"/>
  <c r="K206" i="10" s="1"/>
  <c r="K208" i="10"/>
  <c r="L366" i="10"/>
  <c r="L348" i="10"/>
  <c r="K368" i="10"/>
  <c r="E227" i="10"/>
  <c r="A310" i="10"/>
  <c r="J230" i="10"/>
  <c r="M13" i="10"/>
  <c r="G967" i="10"/>
  <c r="G947" i="10" s="1"/>
  <c r="I1469" i="10"/>
  <c r="K866" i="10"/>
  <c r="D41" i="17" s="1"/>
  <c r="A720" i="10"/>
  <c r="A1108" i="10"/>
  <c r="I230" i="10"/>
  <c r="A1789" i="10"/>
  <c r="J106" i="10"/>
  <c r="J48" i="10"/>
  <c r="K42" i="10"/>
  <c r="A142" i="10"/>
  <c r="H1509" i="10"/>
  <c r="J1469" i="10"/>
  <c r="J1507" i="10"/>
  <c r="A730" i="10"/>
  <c r="H710" i="10"/>
  <c r="H410" i="10"/>
  <c r="A430" i="10"/>
  <c r="D7" i="5"/>
  <c r="H748" i="10"/>
  <c r="A748" i="10" s="1"/>
  <c r="I746" i="10"/>
  <c r="I708" i="10"/>
  <c r="E1569" i="10"/>
  <c r="F1567" i="10"/>
  <c r="F1469" i="10"/>
  <c r="F1389" i="10" s="1"/>
  <c r="J566" i="10"/>
  <c r="H568" i="10"/>
  <c r="J528" i="10"/>
  <c r="H528" i="10" s="1"/>
  <c r="F1667" i="10"/>
  <c r="E1667" i="10" s="1"/>
  <c r="E1669" i="10"/>
  <c r="L14" i="10"/>
  <c r="K234" i="10"/>
  <c r="I486" i="10"/>
  <c r="I468" i="10"/>
  <c r="H468" i="10" s="1"/>
  <c r="H488" i="10"/>
  <c r="K546" i="10"/>
  <c r="E1403" i="10"/>
  <c r="E286" i="10"/>
  <c r="A90" i="10"/>
  <c r="A570" i="10"/>
  <c r="D6" i="12"/>
  <c r="D5" i="12" s="1"/>
  <c r="A264" i="10"/>
  <c r="E244" i="10"/>
  <c r="K245" i="10"/>
  <c r="G806" i="10"/>
  <c r="E806" i="10" s="1"/>
  <c r="E808" i="10"/>
  <c r="A808" i="10" s="1"/>
  <c r="G186" i="10"/>
  <c r="E186" i="10" s="1"/>
  <c r="E188" i="10"/>
  <c r="K1549" i="10"/>
  <c r="A1549" i="10" s="1"/>
  <c r="L1547" i="10"/>
  <c r="K1547" i="10" s="1"/>
  <c r="D81" i="17" s="1"/>
  <c r="K508" i="10"/>
  <c r="L506" i="10"/>
  <c r="L468" i="10"/>
  <c r="K468" i="10" s="1"/>
  <c r="E1404" i="10"/>
  <c r="A1511" i="10"/>
  <c r="K130" i="10"/>
  <c r="J1647" i="10"/>
  <c r="H1647" i="10" s="1"/>
  <c r="H1649" i="10"/>
  <c r="J266" i="10"/>
  <c r="J246" i="10" s="1"/>
  <c r="H268" i="10"/>
  <c r="H148" i="10"/>
  <c r="I146" i="10"/>
  <c r="I128" i="10"/>
  <c r="A349" i="10"/>
  <c r="E229" i="10"/>
  <c r="H628" i="10"/>
  <c r="A628" i="10" s="1"/>
  <c r="I626" i="10"/>
  <c r="I666" i="10"/>
  <c r="H666" i="10" s="1"/>
  <c r="H668" i="10"/>
  <c r="A668" i="10" s="1"/>
  <c r="A810" i="10"/>
  <c r="E710" i="10"/>
  <c r="F406" i="10"/>
  <c r="E426" i="10"/>
  <c r="I1005" i="10"/>
  <c r="H1009" i="10"/>
  <c r="I967" i="10"/>
  <c r="K985" i="10"/>
  <c r="D51" i="17" s="1"/>
  <c r="L230" i="10"/>
  <c r="I286" i="10"/>
  <c r="H288" i="10"/>
  <c r="I1207" i="10"/>
  <c r="H1207" i="10" s="1"/>
  <c r="H1209" i="10"/>
  <c r="G1507" i="10"/>
  <c r="G1469" i="10"/>
  <c r="G1389" i="10" s="1"/>
  <c r="E1509" i="10"/>
  <c r="L1567" i="10"/>
  <c r="K1567" i="10" s="1"/>
  <c r="D82" i="17" s="1"/>
  <c r="K1569" i="10"/>
  <c r="L1427" i="10"/>
  <c r="L1409" i="10"/>
  <c r="K1429" i="10"/>
  <c r="L24" i="10"/>
  <c r="L1469" i="10"/>
  <c r="A722" i="10"/>
  <c r="M126" i="10"/>
  <c r="G708" i="10"/>
  <c r="K186" i="10"/>
  <c r="F13" i="5" s="1"/>
  <c r="H108" i="10"/>
  <c r="A210" i="10"/>
  <c r="A1691" i="10"/>
  <c r="E241" i="10"/>
  <c r="K4" i="1"/>
  <c r="K7" i="2"/>
  <c r="H7" i="2"/>
  <c r="L23" i="10" l="1"/>
  <c r="J12" i="4" s="1"/>
  <c r="J15" i="1" s="1"/>
  <c r="I15" i="1" s="1"/>
  <c r="E45" i="18" s="1"/>
  <c r="A1527" i="10"/>
  <c r="D73" i="5"/>
  <c r="E79" i="5"/>
  <c r="D6" i="5"/>
  <c r="D64" i="17"/>
  <c r="F60" i="5"/>
  <c r="D78" i="17"/>
  <c r="F72" i="5"/>
  <c r="A72" i="5" s="1"/>
  <c r="D84" i="17"/>
  <c r="F75" i="5"/>
  <c r="D85" i="17"/>
  <c r="F78" i="5"/>
  <c r="D86" i="17"/>
  <c r="F79" i="5"/>
  <c r="H4" i="1"/>
  <c r="D19" i="17"/>
  <c r="F49" i="5"/>
  <c r="E49" i="5"/>
  <c r="H626" i="10"/>
  <c r="A626" i="10" s="1"/>
  <c r="I526" i="10"/>
  <c r="L246" i="10"/>
  <c r="K246" i="10" s="1"/>
  <c r="D32" i="17"/>
  <c r="F40" i="5"/>
  <c r="E13" i="5"/>
  <c r="D11" i="17"/>
  <c r="F46" i="5"/>
  <c r="A666" i="10"/>
  <c r="E11" i="5"/>
  <c r="F17" i="5"/>
  <c r="F16" i="5" s="1"/>
  <c r="L526" i="10"/>
  <c r="E11" i="10"/>
  <c r="F26" i="12"/>
  <c r="E26" i="12"/>
  <c r="E37" i="12" s="1"/>
  <c r="H7" i="10"/>
  <c r="K7" i="10"/>
  <c r="H45" i="10"/>
  <c r="A45" i="10" s="1"/>
  <c r="A39" i="10"/>
  <c r="I1127" i="10"/>
  <c r="I126" i="10"/>
  <c r="H126" i="10" s="1"/>
  <c r="F1127" i="10"/>
  <c r="E1127" i="10" s="1"/>
  <c r="D59" i="5" s="1"/>
  <c r="M1127" i="10"/>
  <c r="M1107" i="10" s="1"/>
  <c r="J1127" i="10"/>
  <c r="J1107" i="10" s="1"/>
  <c r="J925" i="10" s="1"/>
  <c r="F1109" i="10"/>
  <c r="F927" i="10" s="1"/>
  <c r="E1129" i="10"/>
  <c r="E1109" i="10" s="1"/>
  <c r="L1127" i="10"/>
  <c r="C15" i="1"/>
  <c r="C45" i="18" s="1"/>
  <c r="D6" i="2"/>
  <c r="I18" i="10"/>
  <c r="I23" i="10"/>
  <c r="G12" i="4" s="1"/>
  <c r="G15" i="1" s="1"/>
  <c r="H128" i="10"/>
  <c r="L18" i="10"/>
  <c r="K828" i="10"/>
  <c r="A960" i="10"/>
  <c r="A959" i="10"/>
  <c r="K708" i="10"/>
  <c r="H230" i="10"/>
  <c r="K528" i="10"/>
  <c r="I17" i="10"/>
  <c r="I21" i="10"/>
  <c r="G10" i="4" s="1"/>
  <c r="G13" i="1" s="1"/>
  <c r="F13" i="1" s="1"/>
  <c r="D43" i="18" s="1"/>
  <c r="L20" i="10"/>
  <c r="J9" i="4" s="1"/>
  <c r="J12" i="1" s="1"/>
  <c r="I1109" i="10"/>
  <c r="H1109" i="10" s="1"/>
  <c r="H1129" i="10"/>
  <c r="I947" i="10"/>
  <c r="H947" i="10" s="1"/>
  <c r="H967" i="10"/>
  <c r="H708" i="10"/>
  <c r="L21" i="10"/>
  <c r="J10" i="4" s="1"/>
  <c r="J13" i="1" s="1"/>
  <c r="I13" i="1" s="1"/>
  <c r="E43" i="18" s="1"/>
  <c r="K128" i="10"/>
  <c r="I20" i="10"/>
  <c r="G9" i="4" s="1"/>
  <c r="G12" i="1" s="1"/>
  <c r="F12" i="1" s="1"/>
  <c r="D42" i="18" s="1"/>
  <c r="I929" i="10"/>
  <c r="H929" i="10" s="1"/>
  <c r="L46" i="10"/>
  <c r="K66" i="10"/>
  <c r="F6" i="5" s="1"/>
  <c r="K230" i="10"/>
  <c r="K826" i="10"/>
  <c r="E26" i="18" s="1"/>
  <c r="L929" i="10"/>
  <c r="K929" i="10" s="1"/>
  <c r="K949" i="10"/>
  <c r="L947" i="10"/>
  <c r="K947" i="10" s="1"/>
  <c r="K967" i="10"/>
  <c r="L1109" i="10"/>
  <c r="K1109" i="10" s="1"/>
  <c r="K1129" i="10"/>
  <c r="D42" i="17"/>
  <c r="D39" i="17" s="1"/>
  <c r="F40" i="1"/>
  <c r="D70" i="18" s="1"/>
  <c r="G39" i="1"/>
  <c r="A88" i="10"/>
  <c r="K48" i="10"/>
  <c r="F28" i="10"/>
  <c r="M927" i="10"/>
  <c r="A1484" i="10"/>
  <c r="A1587" i="10"/>
  <c r="A1049" i="10"/>
  <c r="G927" i="10"/>
  <c r="K1147" i="10"/>
  <c r="D57" i="17" s="1"/>
  <c r="A1287" i="10"/>
  <c r="A1087" i="10"/>
  <c r="E14" i="10"/>
  <c r="E248" i="10"/>
  <c r="D33" i="5" s="1"/>
  <c r="A1609" i="10"/>
  <c r="I246" i="10"/>
  <c r="H246" i="10" s="1"/>
  <c r="E266" i="10"/>
  <c r="E246" i="10" s="1"/>
  <c r="F246" i="10"/>
  <c r="K266" i="10"/>
  <c r="D5" i="17" s="1"/>
  <c r="E1471" i="10"/>
  <c r="E1391" i="10" s="1"/>
  <c r="H14" i="10"/>
  <c r="K50" i="10"/>
  <c r="A50" i="10" s="1"/>
  <c r="E1447" i="10"/>
  <c r="A1447" i="10" s="1"/>
  <c r="A34" i="5"/>
  <c r="A1167" i="10"/>
  <c r="A1727" i="10"/>
  <c r="D90" i="17"/>
  <c r="D88" i="17"/>
  <c r="F67" i="5"/>
  <c r="F65" i="5" s="1"/>
  <c r="A19" i="1"/>
  <c r="A7" i="1"/>
  <c r="C37" i="18"/>
  <c r="F14" i="1"/>
  <c r="D44" i="18" s="1"/>
  <c r="G6" i="2"/>
  <c r="C24" i="2"/>
  <c r="F23" i="2"/>
  <c r="A6" i="1"/>
  <c r="G5" i="1"/>
  <c r="D39" i="1"/>
  <c r="C41" i="1"/>
  <c r="J23" i="2"/>
  <c r="I32" i="2"/>
  <c r="A40" i="10"/>
  <c r="E1147" i="10"/>
  <c r="A886" i="10"/>
  <c r="E63" i="5"/>
  <c r="A470" i="10"/>
  <c r="J826" i="10"/>
  <c r="H826" i="10" s="1"/>
  <c r="D26" i="18" s="1"/>
  <c r="E18" i="10"/>
  <c r="A43" i="10"/>
  <c r="A41" i="10"/>
  <c r="H18" i="10"/>
  <c r="A866" i="10"/>
  <c r="A888" i="10"/>
  <c r="E16" i="10"/>
  <c r="E15" i="10"/>
  <c r="A1629" i="10"/>
  <c r="A1589" i="10"/>
  <c r="A548" i="10"/>
  <c r="H30" i="10"/>
  <c r="F11" i="1"/>
  <c r="J406" i="10"/>
  <c r="A148" i="10"/>
  <c r="A44" i="10"/>
  <c r="A788" i="10"/>
  <c r="A241" i="10"/>
  <c r="A1189" i="10"/>
  <c r="A940" i="10"/>
  <c r="A1489" i="10"/>
  <c r="H20" i="10"/>
  <c r="F9" i="4" s="1"/>
  <c r="A786" i="10"/>
  <c r="A1449" i="10"/>
  <c r="A1807" i="10"/>
  <c r="C11" i="1"/>
  <c r="C41" i="18" s="1"/>
  <c r="A1187" i="10"/>
  <c r="A410" i="10"/>
  <c r="A1388" i="10"/>
  <c r="E1409" i="10"/>
  <c r="A830" i="10"/>
  <c r="M228" i="10"/>
  <c r="H21" i="10"/>
  <c r="F10" i="4" s="1"/>
  <c r="A168" i="10"/>
  <c r="A1747" i="10"/>
  <c r="H17" i="10"/>
  <c r="K348" i="10"/>
  <c r="A648" i="10"/>
  <c r="A1669" i="10"/>
  <c r="A1627" i="10"/>
  <c r="A1067" i="10"/>
  <c r="K12" i="10"/>
  <c r="H16" i="10"/>
  <c r="H348" i="10"/>
  <c r="A288" i="10"/>
  <c r="H11" i="10"/>
  <c r="E17" i="10"/>
  <c r="K408" i="10"/>
  <c r="G228" i="10"/>
  <c r="A245" i="10"/>
  <c r="J228" i="10"/>
  <c r="A227" i="10"/>
  <c r="H13" i="10"/>
  <c r="H24" i="10"/>
  <c r="F18" i="1" s="1"/>
  <c r="A985" i="10"/>
  <c r="E12" i="10"/>
  <c r="M24" i="10"/>
  <c r="K18" i="1" s="1"/>
  <c r="K17" i="1" s="1"/>
  <c r="G18" i="1"/>
  <c r="G17" i="1" s="1"/>
  <c r="A939" i="10"/>
  <c r="M14" i="10"/>
  <c r="J10" i="10"/>
  <c r="H7" i="4" s="1"/>
  <c r="H10" i="1" s="1"/>
  <c r="H15" i="10"/>
  <c r="K932" i="10"/>
  <c r="K13" i="10" s="1"/>
  <c r="E20" i="10"/>
  <c r="C9" i="4" s="1"/>
  <c r="K21" i="10"/>
  <c r="I10" i="4" s="1"/>
  <c r="E13" i="10"/>
  <c r="K1391" i="10"/>
  <c r="A1406" i="10"/>
  <c r="A1402" i="10"/>
  <c r="E18" i="1"/>
  <c r="E17" i="1" s="1"/>
  <c r="K15" i="10"/>
  <c r="C14" i="1"/>
  <c r="C44" i="18" s="1"/>
  <c r="A1405" i="10"/>
  <c r="A1403" i="10"/>
  <c r="F10" i="10"/>
  <c r="D7" i="4" s="1"/>
  <c r="D5" i="4" s="1"/>
  <c r="C12" i="1"/>
  <c r="C42" i="18" s="1"/>
  <c r="C13" i="1"/>
  <c r="C43" i="18" s="1"/>
  <c r="K23" i="10"/>
  <c r="I12" i="4" s="1"/>
  <c r="H12" i="10"/>
  <c r="A1404" i="10"/>
  <c r="D18" i="1"/>
  <c r="D17" i="1" s="1"/>
  <c r="H18" i="1"/>
  <c r="H17" i="1" s="1"/>
  <c r="K20" i="10"/>
  <c r="I9" i="4" s="1"/>
  <c r="G10" i="10"/>
  <c r="E7" i="4" s="1"/>
  <c r="E10" i="1" s="1"/>
  <c r="E8" i="1" s="1"/>
  <c r="A1729" i="10"/>
  <c r="K1469" i="10"/>
  <c r="K14" i="10"/>
  <c r="M15" i="10"/>
  <c r="J28" i="10"/>
  <c r="A926" i="10"/>
  <c r="A1487" i="10"/>
  <c r="A130" i="10"/>
  <c r="F466" i="10"/>
  <c r="A568" i="10"/>
  <c r="E528" i="10"/>
  <c r="A1529" i="10"/>
  <c r="A1069" i="10"/>
  <c r="A1749" i="10"/>
  <c r="E586" i="10"/>
  <c r="A586" i="10" s="1"/>
  <c r="G526" i="10"/>
  <c r="K25" i="10"/>
  <c r="F526" i="10"/>
  <c r="I28" i="10"/>
  <c r="A208" i="10"/>
  <c r="K17" i="10"/>
  <c r="L19" i="10"/>
  <c r="J8" i="4" s="1"/>
  <c r="J11" i="1" s="1"/>
  <c r="I11" i="1" s="1"/>
  <c r="E41" i="18" s="1"/>
  <c r="M10" i="10"/>
  <c r="K7" i="4" s="1"/>
  <c r="K10" i="1" s="1"/>
  <c r="M965" i="10"/>
  <c r="M945" i="10" s="1"/>
  <c r="K1005" i="10"/>
  <c r="D50" i="17" s="1"/>
  <c r="D49" i="17" s="1"/>
  <c r="K930" i="10"/>
  <c r="K11" i="10" s="1"/>
  <c r="A686" i="10"/>
  <c r="L25" i="10"/>
  <c r="J15" i="2" s="1"/>
  <c r="J40" i="1" s="1"/>
  <c r="A530" i="10"/>
  <c r="I1389" i="10"/>
  <c r="A243" i="10"/>
  <c r="A588" i="10"/>
  <c r="A240" i="10"/>
  <c r="A688" i="10"/>
  <c r="E5" i="1"/>
  <c r="E22" i="2"/>
  <c r="C23" i="2"/>
  <c r="F22" i="2"/>
  <c r="E386" i="10"/>
  <c r="D46" i="5" s="1"/>
  <c r="G346" i="10"/>
  <c r="K446" i="10"/>
  <c r="K9" i="10"/>
  <c r="A928" i="10"/>
  <c r="K941" i="10"/>
  <c r="K22" i="10" s="1"/>
  <c r="I11" i="4" s="1"/>
  <c r="M22" i="10"/>
  <c r="K11" i="4" s="1"/>
  <c r="K14" i="1" s="1"/>
  <c r="I14" i="1" s="1"/>
  <c r="E44" i="18" s="1"/>
  <c r="E506" i="10"/>
  <c r="E466" i="10" s="1"/>
  <c r="G466" i="10"/>
  <c r="G126" i="10"/>
  <c r="A944" i="10"/>
  <c r="C13" i="2"/>
  <c r="A1689" i="10"/>
  <c r="F228" i="10"/>
  <c r="A1390" i="10"/>
  <c r="K566" i="10"/>
  <c r="D20" i="17" s="1"/>
  <c r="I46" i="10"/>
  <c r="A1009" i="10"/>
  <c r="H48" i="10"/>
  <c r="I228" i="10"/>
  <c r="A508" i="10"/>
  <c r="A646" i="10"/>
  <c r="A29" i="10"/>
  <c r="K1467" i="10"/>
  <c r="A1509" i="10"/>
  <c r="E1469" i="10"/>
  <c r="I965" i="10"/>
  <c r="H1005" i="10"/>
  <c r="D45" i="5"/>
  <c r="A45" i="5" s="1"/>
  <c r="A806" i="10"/>
  <c r="A969" i="10"/>
  <c r="E949" i="10"/>
  <c r="E929" i="10" s="1"/>
  <c r="L28" i="10"/>
  <c r="F9" i="1"/>
  <c r="D39" i="18" s="1"/>
  <c r="E348" i="10"/>
  <c r="A368" i="10"/>
  <c r="H286" i="10"/>
  <c r="E406" i="10"/>
  <c r="J526" i="10"/>
  <c r="H566" i="10"/>
  <c r="E708" i="10"/>
  <c r="A768" i="10"/>
  <c r="A943" i="10"/>
  <c r="A963" i="10"/>
  <c r="D22" i="12"/>
  <c r="D21" i="12" s="1"/>
  <c r="D26" i="12" s="1"/>
  <c r="A1687" i="10"/>
  <c r="E1005" i="10"/>
  <c r="F965" i="10"/>
  <c r="F945" i="10" s="1"/>
  <c r="H426" i="10"/>
  <c r="H406" i="10" s="1"/>
  <c r="E47" i="5" s="1"/>
  <c r="I406" i="10"/>
  <c r="A728" i="10"/>
  <c r="H386" i="10"/>
  <c r="E46" i="5" s="1"/>
  <c r="I346" i="10"/>
  <c r="H346" i="10" s="1"/>
  <c r="G1467" i="10"/>
  <c r="G1387" i="10" s="1"/>
  <c r="E1507" i="10"/>
  <c r="D75" i="5" s="1"/>
  <c r="H146" i="10"/>
  <c r="A268" i="10"/>
  <c r="K506" i="10"/>
  <c r="D17" i="17" s="1"/>
  <c r="D15" i="17" s="1"/>
  <c r="L466" i="10"/>
  <c r="A186" i="10"/>
  <c r="A1149" i="10"/>
  <c r="A242" i="10"/>
  <c r="E22" i="10"/>
  <c r="A1429" i="10"/>
  <c r="H1409" i="10"/>
  <c r="L228" i="10"/>
  <c r="H408" i="10"/>
  <c r="A428" i="10"/>
  <c r="K935" i="10"/>
  <c r="K16" i="10" s="1"/>
  <c r="M16" i="10"/>
  <c r="J13" i="2"/>
  <c r="J18" i="1"/>
  <c r="J17" i="1" s="1"/>
  <c r="L1407" i="10"/>
  <c r="K1427" i="10"/>
  <c r="K18" i="10"/>
  <c r="M18" i="10"/>
  <c r="A546" i="10"/>
  <c r="E1567" i="10"/>
  <c r="F1467" i="10"/>
  <c r="F1387" i="10" s="1"/>
  <c r="J1467" i="10"/>
  <c r="H1507" i="10"/>
  <c r="E75" i="5" s="1"/>
  <c r="A42" i="10"/>
  <c r="E230" i="10"/>
  <c r="A250" i="10"/>
  <c r="E106" i="10"/>
  <c r="D17" i="5" s="1"/>
  <c r="G46" i="10"/>
  <c r="H1147" i="10"/>
  <c r="L126" i="10"/>
  <c r="K126" i="10" s="1"/>
  <c r="K146" i="10"/>
  <c r="F7" i="5" s="1"/>
  <c r="A848" i="10"/>
  <c r="C9" i="1"/>
  <c r="C39" i="18" s="1"/>
  <c r="A1607" i="10"/>
  <c r="E206" i="10"/>
  <c r="D13" i="5" s="1"/>
  <c r="F126" i="10"/>
  <c r="F26" i="10" s="1"/>
  <c r="A961" i="10"/>
  <c r="A1209" i="10"/>
  <c r="J706" i="10"/>
  <c r="H726" i="10"/>
  <c r="E40" i="5" s="1"/>
  <c r="E366" i="10"/>
  <c r="D41" i="5" s="1"/>
  <c r="F346" i="10"/>
  <c r="A1131" i="10"/>
  <c r="L1467" i="10"/>
  <c r="E21" i="10"/>
  <c r="A388" i="10"/>
  <c r="E967" i="10"/>
  <c r="H1469" i="10"/>
  <c r="A350" i="10"/>
  <c r="M1467" i="10"/>
  <c r="M1387" i="10" s="1"/>
  <c r="E128" i="10"/>
  <c r="A1647" i="10"/>
  <c r="M526" i="10"/>
  <c r="A1569" i="10"/>
  <c r="A710" i="10"/>
  <c r="A1649" i="10"/>
  <c r="A188" i="10"/>
  <c r="A308" i="10"/>
  <c r="A948" i="10"/>
  <c r="J1389" i="10"/>
  <c r="M26" i="10"/>
  <c r="K24" i="10"/>
  <c r="I18" i="1" s="1"/>
  <c r="I1467" i="10"/>
  <c r="I1387" i="10" s="1"/>
  <c r="K1409" i="10"/>
  <c r="L1389" i="10"/>
  <c r="K1389" i="10" s="1"/>
  <c r="A468" i="10"/>
  <c r="A488" i="10"/>
  <c r="I9" i="1"/>
  <c r="E39" i="18" s="1"/>
  <c r="A1667" i="10"/>
  <c r="H746" i="10"/>
  <c r="I706" i="10"/>
  <c r="E766" i="10"/>
  <c r="F706" i="10"/>
  <c r="E846" i="10"/>
  <c r="D67" i="5" s="1"/>
  <c r="D65" i="5" s="1"/>
  <c r="D63" i="5" s="1"/>
  <c r="A229" i="10"/>
  <c r="E9" i="10"/>
  <c r="H266" i="10"/>
  <c r="A244" i="10"/>
  <c r="J46" i="10"/>
  <c r="J26" i="10" s="1"/>
  <c r="H106" i="10"/>
  <c r="E17" i="5" s="1"/>
  <c r="L346" i="10"/>
  <c r="K346" i="10" s="1"/>
  <c r="K366" i="10"/>
  <c r="E48" i="10"/>
  <c r="A108" i="10"/>
  <c r="C8" i="4"/>
  <c r="J1407" i="10"/>
  <c r="H1427" i="10"/>
  <c r="A27" i="10"/>
  <c r="E7" i="10"/>
  <c r="E30" i="10"/>
  <c r="A1124" i="10"/>
  <c r="I466" i="10"/>
  <c r="H466" i="10" s="1"/>
  <c r="H486" i="10"/>
  <c r="H1391" i="10"/>
  <c r="A1411" i="10"/>
  <c r="A86" i="10"/>
  <c r="E1207" i="10"/>
  <c r="K766" i="10"/>
  <c r="M706" i="10"/>
  <c r="K706" i="10" s="1"/>
  <c r="A239" i="10"/>
  <c r="K19" i="10"/>
  <c r="I8" i="4" s="1"/>
  <c r="E25" i="10"/>
  <c r="G965" i="10"/>
  <c r="G945" i="10" s="1"/>
  <c r="G925" i="10" s="1"/>
  <c r="G706" i="10"/>
  <c r="A1547" i="10"/>
  <c r="F13" i="2"/>
  <c r="K6" i="2"/>
  <c r="F7" i="2"/>
  <c r="F6" i="2" s="1"/>
  <c r="H6" i="2"/>
  <c r="A13" i="5" l="1"/>
  <c r="E10" i="5"/>
  <c r="A10" i="5" s="1"/>
  <c r="A11" i="5"/>
  <c r="D18" i="17"/>
  <c r="D49" i="5"/>
  <c r="H526" i="10"/>
  <c r="D10" i="17"/>
  <c r="D9" i="17" s="1"/>
  <c r="F41" i="5"/>
  <c r="F39" i="5" s="1"/>
  <c r="A746" i="10"/>
  <c r="E42" i="5"/>
  <c r="A65" i="5"/>
  <c r="H25" i="10"/>
  <c r="F15" i="2" s="1"/>
  <c r="E826" i="10"/>
  <c r="I26" i="10"/>
  <c r="M925" i="10"/>
  <c r="F1107" i="10"/>
  <c r="F925" i="10" s="1"/>
  <c r="D56" i="17"/>
  <c r="D55" i="17" s="1"/>
  <c r="D48" i="17" s="1"/>
  <c r="K945" i="10"/>
  <c r="F58" i="5" s="1"/>
  <c r="G4" i="1"/>
  <c r="F4" i="1" s="1"/>
  <c r="D34" i="18" s="1"/>
  <c r="H228" i="10"/>
  <c r="A66" i="10"/>
  <c r="I10" i="10"/>
  <c r="G7" i="4" s="1"/>
  <c r="G5" i="4" s="1"/>
  <c r="I927" i="10"/>
  <c r="H927" i="10" s="1"/>
  <c r="H706" i="10"/>
  <c r="D25" i="18" s="1"/>
  <c r="L927" i="10"/>
  <c r="L8" i="10" s="1"/>
  <c r="J12" i="2" s="1"/>
  <c r="D77" i="17"/>
  <c r="D75" i="17"/>
  <c r="D74" i="17" s="1"/>
  <c r="I12" i="1"/>
  <c r="E42" i="18" s="1"/>
  <c r="E25" i="18"/>
  <c r="E44" i="5"/>
  <c r="I945" i="10"/>
  <c r="H945" i="10" s="1"/>
  <c r="E58" i="5" s="1"/>
  <c r="H965" i="10"/>
  <c r="K526" i="10"/>
  <c r="I1107" i="10"/>
  <c r="H1107" i="10" s="1"/>
  <c r="H1127" i="10"/>
  <c r="E59" i="5" s="1"/>
  <c r="K965" i="10"/>
  <c r="K46" i="10"/>
  <c r="K26" i="10" s="1"/>
  <c r="E29" i="18" s="1"/>
  <c r="K466" i="10"/>
  <c r="F44" i="5" s="1"/>
  <c r="K228" i="10"/>
  <c r="L1107" i="10"/>
  <c r="K1107" i="10" s="1"/>
  <c r="K1127" i="10"/>
  <c r="F59" i="5" s="1"/>
  <c r="K28" i="10"/>
  <c r="G38" i="1"/>
  <c r="F39" i="1"/>
  <c r="D69" i="18" s="1"/>
  <c r="D34" i="17"/>
  <c r="D31" i="17" s="1"/>
  <c r="E31" i="17" s="1"/>
  <c r="F8" i="10"/>
  <c r="D12" i="2" s="1"/>
  <c r="D11" i="2" s="1"/>
  <c r="D16" i="2" s="1"/>
  <c r="D27" i="1" s="1"/>
  <c r="K406" i="10"/>
  <c r="F47" i="5" s="1"/>
  <c r="D14" i="17"/>
  <c r="D12" i="17" s="1"/>
  <c r="D4" i="17"/>
  <c r="A1471" i="10"/>
  <c r="E33" i="5"/>
  <c r="E39" i="17"/>
  <c r="A1207" i="10"/>
  <c r="A446" i="10"/>
  <c r="A7" i="10"/>
  <c r="F5" i="1"/>
  <c r="D35" i="18" s="1"/>
  <c r="E1407" i="10"/>
  <c r="D54" i="5" s="1"/>
  <c r="K30" i="10"/>
  <c r="A30" i="10" s="1"/>
  <c r="A78" i="5"/>
  <c r="I17" i="1"/>
  <c r="E47" i="18" s="1"/>
  <c r="E48" i="18"/>
  <c r="F17" i="1"/>
  <c r="D47" i="18" s="1"/>
  <c r="D48" i="18"/>
  <c r="E40" i="12"/>
  <c r="F63" i="5"/>
  <c r="A67" i="5"/>
  <c r="A41" i="1"/>
  <c r="C71" i="18"/>
  <c r="A11" i="1"/>
  <c r="F36" i="12"/>
  <c r="F40" i="12"/>
  <c r="C39" i="1"/>
  <c r="C69" i="18" s="1"/>
  <c r="D38" i="1"/>
  <c r="J5" i="1"/>
  <c r="I23" i="2"/>
  <c r="J22" i="2"/>
  <c r="I15" i="2"/>
  <c r="A9" i="1"/>
  <c r="A13" i="1"/>
  <c r="A14" i="1"/>
  <c r="A566" i="10"/>
  <c r="H28" i="10"/>
  <c r="M8" i="10"/>
  <c r="K12" i="2" s="1"/>
  <c r="G26" i="10"/>
  <c r="A348" i="10"/>
  <c r="F71" i="5"/>
  <c r="A408" i="10"/>
  <c r="G8" i="10"/>
  <c r="E12" i="2" s="1"/>
  <c r="E11" i="2" s="1"/>
  <c r="J8" i="10"/>
  <c r="H12" i="2" s="1"/>
  <c r="H11" i="2" s="1"/>
  <c r="H16" i="2" s="1"/>
  <c r="H27" i="1" s="1"/>
  <c r="K13" i="2"/>
  <c r="A941" i="10"/>
  <c r="H9" i="10"/>
  <c r="F6" i="4" s="1"/>
  <c r="A1409" i="10"/>
  <c r="A20" i="10"/>
  <c r="E5" i="4"/>
  <c r="C5" i="4" s="1"/>
  <c r="D10" i="1"/>
  <c r="D8" i="1" s="1"/>
  <c r="K8" i="1"/>
  <c r="A528" i="10"/>
  <c r="L10" i="10"/>
  <c r="J7" i="4" s="1"/>
  <c r="J5" i="4" s="1"/>
  <c r="A828" i="10"/>
  <c r="E228" i="10"/>
  <c r="G226" i="10"/>
  <c r="A1111" i="10"/>
  <c r="E526" i="10"/>
  <c r="E7" i="2"/>
  <c r="C22" i="2"/>
  <c r="C5" i="1"/>
  <c r="C35" i="18" s="1"/>
  <c r="E4" i="1"/>
  <c r="C4" i="1" s="1"/>
  <c r="C34" i="18" s="1"/>
  <c r="I6" i="4"/>
  <c r="K5" i="4"/>
  <c r="F5" i="5"/>
  <c r="F4" i="5" s="1"/>
  <c r="J1387" i="10"/>
  <c r="A426" i="10"/>
  <c r="A248" i="10"/>
  <c r="A1147" i="10"/>
  <c r="A506" i="10"/>
  <c r="A286" i="10"/>
  <c r="A1469" i="10"/>
  <c r="D44" i="5"/>
  <c r="E71" i="5"/>
  <c r="H1467" i="10"/>
  <c r="C11" i="4"/>
  <c r="H1407" i="10"/>
  <c r="A1427" i="10"/>
  <c r="C6" i="4"/>
  <c r="E947" i="10"/>
  <c r="E927" i="10" s="1"/>
  <c r="A967" i="10"/>
  <c r="A1567" i="10"/>
  <c r="A79" i="5"/>
  <c r="A1129" i="10"/>
  <c r="A1005" i="10"/>
  <c r="E965" i="10"/>
  <c r="A21" i="10"/>
  <c r="C10" i="4"/>
  <c r="A726" i="10"/>
  <c r="E23" i="10"/>
  <c r="E16" i="5"/>
  <c r="H46" i="10"/>
  <c r="M226" i="10"/>
  <c r="M6" i="10" s="1"/>
  <c r="E346" i="10"/>
  <c r="A366" i="10"/>
  <c r="A206" i="10"/>
  <c r="E126" i="10"/>
  <c r="L26" i="10"/>
  <c r="A106" i="10"/>
  <c r="E46" i="10"/>
  <c r="K1407" i="10"/>
  <c r="F54" i="5" s="1"/>
  <c r="F50" i="5" s="1"/>
  <c r="L1387" i="10"/>
  <c r="K1387" i="10" s="1"/>
  <c r="E28" i="18" s="1"/>
  <c r="A386" i="10"/>
  <c r="D47" i="5"/>
  <c r="A929" i="10"/>
  <c r="A949" i="10"/>
  <c r="I226" i="10"/>
  <c r="A1391" i="10"/>
  <c r="E1389" i="10"/>
  <c r="H1389" i="10"/>
  <c r="H10" i="10"/>
  <c r="F7" i="4" s="1"/>
  <c r="J226" i="10"/>
  <c r="A128" i="10"/>
  <c r="H22" i="10"/>
  <c r="F11" i="4" s="1"/>
  <c r="A486" i="10"/>
  <c r="A230" i="10"/>
  <c r="A846" i="10"/>
  <c r="A1507" i="10"/>
  <c r="E1467" i="10"/>
  <c r="A73" i="5"/>
  <c r="C15" i="2"/>
  <c r="E28" i="10"/>
  <c r="A48" i="10"/>
  <c r="A266" i="10"/>
  <c r="A766" i="10"/>
  <c r="E706" i="10"/>
  <c r="C25" i="18" s="1"/>
  <c r="F33" i="5"/>
  <c r="F32" i="5" s="1"/>
  <c r="F26" i="5" s="1"/>
  <c r="L226" i="10"/>
  <c r="E7" i="5"/>
  <c r="A146" i="10"/>
  <c r="F226" i="10"/>
  <c r="E24" i="10"/>
  <c r="D40" i="12" s="1"/>
  <c r="A19" i="10"/>
  <c r="A708" i="10"/>
  <c r="F57" i="5" l="1"/>
  <c r="K16" i="1"/>
  <c r="K20" i="1" s="1"/>
  <c r="E57" i="5"/>
  <c r="A25" i="10"/>
  <c r="K226" i="10"/>
  <c r="F6" i="10"/>
  <c r="K927" i="10"/>
  <c r="K8" i="10" s="1"/>
  <c r="F82" i="5" s="1"/>
  <c r="G10" i="1"/>
  <c r="G8" i="1" s="1"/>
  <c r="A12" i="1"/>
  <c r="I8" i="10"/>
  <c r="G12" i="2" s="1"/>
  <c r="G11" i="2" s="1"/>
  <c r="G16" i="2" s="1"/>
  <c r="G27" i="1" s="1"/>
  <c r="I925" i="10"/>
  <c r="H925" i="10" s="1"/>
  <c r="D27" i="18" s="1"/>
  <c r="L925" i="10"/>
  <c r="K925" i="10" s="1"/>
  <c r="D73" i="17"/>
  <c r="H226" i="10"/>
  <c r="D24" i="18" s="1"/>
  <c r="A466" i="10"/>
  <c r="F38" i="1"/>
  <c r="D68" i="18" s="1"/>
  <c r="G30" i="1"/>
  <c r="F30" i="1" s="1"/>
  <c r="D60" i="18" s="1"/>
  <c r="D26" i="1"/>
  <c r="D21" i="1" s="1"/>
  <c r="A47" i="5"/>
  <c r="D3" i="17"/>
  <c r="A406" i="10"/>
  <c r="F43" i="5"/>
  <c r="E1107" i="10"/>
  <c r="A1107" i="10" s="1"/>
  <c r="A59" i="5"/>
  <c r="E226" i="10"/>
  <c r="C24" i="18" s="1"/>
  <c r="K10" i="10"/>
  <c r="I7" i="4" s="1"/>
  <c r="A826" i="10"/>
  <c r="C26" i="18"/>
  <c r="H26" i="1"/>
  <c r="J7" i="2"/>
  <c r="I22" i="2"/>
  <c r="I40" i="1"/>
  <c r="J39" i="1"/>
  <c r="J38" i="1" s="1"/>
  <c r="J30" i="1" s="1"/>
  <c r="C38" i="1"/>
  <c r="C68" i="18" s="1"/>
  <c r="D30" i="1"/>
  <c r="C30" i="1" s="1"/>
  <c r="C60" i="18" s="1"/>
  <c r="J4" i="1"/>
  <c r="I4" i="1" s="1"/>
  <c r="I5" i="1"/>
  <c r="E43" i="5"/>
  <c r="K11" i="2"/>
  <c r="K16" i="2" s="1"/>
  <c r="K27" i="1" s="1"/>
  <c r="K26" i="1" s="1"/>
  <c r="K21" i="1" s="1"/>
  <c r="I13" i="2"/>
  <c r="A9" i="10"/>
  <c r="G6" i="10"/>
  <c r="C10" i="1"/>
  <c r="C40" i="18" s="1"/>
  <c r="J10" i="1"/>
  <c r="J8" i="1" s="1"/>
  <c r="A228" i="10"/>
  <c r="A1109" i="10"/>
  <c r="A49" i="5"/>
  <c r="J6" i="10"/>
  <c r="A246" i="10"/>
  <c r="A1127" i="10"/>
  <c r="I12" i="2"/>
  <c r="J11" i="2"/>
  <c r="A1407" i="10"/>
  <c r="I5" i="4"/>
  <c r="E16" i="1"/>
  <c r="E20" i="1" s="1"/>
  <c r="C7" i="2"/>
  <c r="E6" i="2"/>
  <c r="E16" i="2" s="1"/>
  <c r="A706" i="10"/>
  <c r="H8" i="10"/>
  <c r="A22" i="10"/>
  <c r="A1467" i="10"/>
  <c r="E10" i="10"/>
  <c r="C7" i="4" s="1"/>
  <c r="D32" i="5"/>
  <c r="D16" i="5"/>
  <c r="A18" i="5"/>
  <c r="D5" i="5"/>
  <c r="A6" i="5"/>
  <c r="A965" i="10"/>
  <c r="E945" i="10"/>
  <c r="D58" i="5" s="1"/>
  <c r="D57" i="5" s="1"/>
  <c r="A46" i="5"/>
  <c r="A346" i="10"/>
  <c r="C12" i="4"/>
  <c r="A28" i="10"/>
  <c r="E26" i="10"/>
  <c r="C29" i="18" s="1"/>
  <c r="A46" i="10"/>
  <c r="C8" i="1"/>
  <c r="C38" i="18" s="1"/>
  <c r="D16" i="1"/>
  <c r="D20" i="1" s="1"/>
  <c r="E54" i="5"/>
  <c r="E50" i="5" s="1"/>
  <c r="H1387" i="10"/>
  <c r="D28" i="18" s="1"/>
  <c r="C18" i="1"/>
  <c r="A24" i="10"/>
  <c r="A7" i="5"/>
  <c r="E5" i="5"/>
  <c r="E4" i="5" s="1"/>
  <c r="A42" i="5"/>
  <c r="D39" i="5"/>
  <c r="E39" i="5"/>
  <c r="A40" i="5"/>
  <c r="A947" i="10"/>
  <c r="A126" i="10"/>
  <c r="E1387" i="10"/>
  <c r="C28" i="18" s="1"/>
  <c r="A526" i="10"/>
  <c r="D71" i="5"/>
  <c r="A71" i="5" s="1"/>
  <c r="A75" i="5"/>
  <c r="A1389" i="10"/>
  <c r="H26" i="10"/>
  <c r="D29" i="18" s="1"/>
  <c r="E32" i="5"/>
  <c r="E26" i="5" s="1"/>
  <c r="A63" i="5"/>
  <c r="A64" i="5"/>
  <c r="D50" i="5"/>
  <c r="A44" i="5"/>
  <c r="K45" i="1" l="1"/>
  <c r="E22" i="1"/>
  <c r="E27" i="1"/>
  <c r="A927" i="10"/>
  <c r="I6" i="10"/>
  <c r="G16" i="1"/>
  <c r="G20" i="1" s="1"/>
  <c r="F10" i="1"/>
  <c r="D40" i="18" s="1"/>
  <c r="G26" i="1"/>
  <c r="G21" i="1" s="1"/>
  <c r="F27" i="1"/>
  <c r="D12" i="15" s="1"/>
  <c r="D11" i="15" s="1"/>
  <c r="D8" i="15" s="1"/>
  <c r="J16" i="1"/>
  <c r="J20" i="1" s="1"/>
  <c r="H6" i="10"/>
  <c r="E80" i="5"/>
  <c r="I10" i="1"/>
  <c r="E40" i="18" s="1"/>
  <c r="F80" i="5"/>
  <c r="F84" i="5" s="1"/>
  <c r="E925" i="10"/>
  <c r="D23" i="18"/>
  <c r="A18" i="1"/>
  <c r="C48" i="18"/>
  <c r="E24" i="18"/>
  <c r="E3" i="17"/>
  <c r="F12" i="2"/>
  <c r="E82" i="5"/>
  <c r="E27" i="18"/>
  <c r="A40" i="1"/>
  <c r="E70" i="18"/>
  <c r="A4" i="1"/>
  <c r="E34" i="18"/>
  <c r="A5" i="1"/>
  <c r="E35" i="18"/>
  <c r="D45" i="1"/>
  <c r="I39" i="1"/>
  <c r="J6" i="2"/>
  <c r="I7" i="2"/>
  <c r="H21" i="1"/>
  <c r="C23" i="1"/>
  <c r="C53" i="18" s="1"/>
  <c r="C17" i="1"/>
  <c r="C16" i="1"/>
  <c r="C46" i="18" s="1"/>
  <c r="K6" i="10"/>
  <c r="L6" i="10"/>
  <c r="A226" i="10"/>
  <c r="I11" i="2"/>
  <c r="A54" i="5"/>
  <c r="A39" i="5"/>
  <c r="C6" i="2"/>
  <c r="A33" i="5"/>
  <c r="D43" i="5"/>
  <c r="A43" i="5" s="1"/>
  <c r="F11" i="2"/>
  <c r="F16" i="2" s="1"/>
  <c r="A10" i="10"/>
  <c r="A26" i="10"/>
  <c r="A945" i="10"/>
  <c r="D4" i="5"/>
  <c r="A5" i="5"/>
  <c r="D26" i="5"/>
  <c r="A26" i="5" s="1"/>
  <c r="A32" i="5"/>
  <c r="E8" i="10"/>
  <c r="D82" i="5" s="1"/>
  <c r="A50" i="5"/>
  <c r="A1387" i="10"/>
  <c r="E26" i="1" l="1"/>
  <c r="C26" i="1" s="1"/>
  <c r="C56" i="18" s="1"/>
  <c r="C27" i="1"/>
  <c r="G45" i="1"/>
  <c r="F26" i="1"/>
  <c r="D56" i="18" s="1"/>
  <c r="D57" i="18"/>
  <c r="D17" i="18"/>
  <c r="D3" i="18" s="1"/>
  <c r="A10" i="1"/>
  <c r="F83" i="5"/>
  <c r="E84" i="5"/>
  <c r="E23" i="18"/>
  <c r="A925" i="10"/>
  <c r="C27" i="18"/>
  <c r="C23" i="18" s="1"/>
  <c r="A17" i="1"/>
  <c r="C47" i="18"/>
  <c r="A39" i="1"/>
  <c r="E69" i="18"/>
  <c r="A23" i="1"/>
  <c r="C10" i="15"/>
  <c r="C9" i="15" s="1"/>
  <c r="C22" i="1"/>
  <c r="I38" i="1"/>
  <c r="I30" i="1"/>
  <c r="F21" i="1"/>
  <c r="D51" i="18" s="1"/>
  <c r="J16" i="2"/>
  <c r="J27" i="1" s="1"/>
  <c r="I6" i="2"/>
  <c r="I16" i="2" s="1"/>
  <c r="E17" i="18" s="1"/>
  <c r="E3" i="18" s="1"/>
  <c r="C4" i="15"/>
  <c r="C20" i="1"/>
  <c r="C50" i="18" s="1"/>
  <c r="I8" i="1"/>
  <c r="I16" i="1" s="1"/>
  <c r="A57" i="5"/>
  <c r="A58" i="5"/>
  <c r="A4" i="5"/>
  <c r="A8" i="10"/>
  <c r="E83" i="5"/>
  <c r="E6" i="10"/>
  <c r="E21" i="1" l="1"/>
  <c r="C21" i="1" s="1"/>
  <c r="C51" i="18" s="1"/>
  <c r="C12" i="15"/>
  <c r="C11" i="15" s="1"/>
  <c r="C8" i="15" s="1"/>
  <c r="C57" i="18"/>
  <c r="A22" i="1"/>
  <c r="C52" i="18"/>
  <c r="E38" i="18"/>
  <c r="A38" i="1"/>
  <c r="E68" i="18"/>
  <c r="A30" i="1"/>
  <c r="E60" i="18"/>
  <c r="I27" i="1"/>
  <c r="E12" i="15" s="1"/>
  <c r="J26" i="1"/>
  <c r="C5" i="15"/>
  <c r="E46" i="18"/>
  <c r="A6" i="10"/>
  <c r="D80" i="5"/>
  <c r="C12" i="2"/>
  <c r="E45" i="1" l="1"/>
  <c r="A27" i="1"/>
  <c r="E57" i="18"/>
  <c r="A80" i="5"/>
  <c r="D84" i="5"/>
  <c r="I26" i="1"/>
  <c r="E56" i="18" s="1"/>
  <c r="J21" i="1"/>
  <c r="J45" i="1" s="1"/>
  <c r="C45" i="1"/>
  <c r="C75" i="18" s="1"/>
  <c r="E4" i="15"/>
  <c r="I20" i="1"/>
  <c r="C11" i="2"/>
  <c r="C16" i="2" s="1"/>
  <c r="C17" i="18" s="1"/>
  <c r="C3" i="18" s="1"/>
  <c r="A82" i="5"/>
  <c r="D83" i="5"/>
  <c r="A83" i="5" s="1"/>
  <c r="E50" i="18" l="1"/>
  <c r="I21" i="1"/>
  <c r="I45" i="1" s="1"/>
  <c r="A26" i="1"/>
  <c r="E11" i="15"/>
  <c r="E8" i="15" s="1"/>
  <c r="E5" i="15"/>
  <c r="E75" i="18" l="1"/>
  <c r="E51" i="18"/>
  <c r="A21" i="1"/>
  <c r="H982" i="10"/>
  <c r="A982" i="10" s="1"/>
  <c r="J962" i="10"/>
  <c r="H962" i="10" s="1"/>
  <c r="A962" i="10" s="1"/>
  <c r="J942" i="10" l="1"/>
  <c r="H942" i="10" l="1"/>
  <c r="J23" i="10"/>
  <c r="H12" i="4" s="1"/>
  <c r="H5" i="4" l="1"/>
  <c r="F5" i="4" s="1"/>
  <c r="H15" i="1"/>
  <c r="H23" i="10"/>
  <c r="A942" i="10"/>
  <c r="A23" i="10" l="1"/>
  <c r="F12" i="4"/>
  <c r="H8" i="1"/>
  <c r="F15" i="1"/>
  <c r="A15" i="1" l="1"/>
  <c r="D45" i="18"/>
  <c r="H16" i="1"/>
  <c r="H20" i="1" s="1"/>
  <c r="H45" i="1" s="1"/>
  <c r="F8" i="1"/>
  <c r="D38" i="18" l="1"/>
  <c r="A8" i="1"/>
  <c r="F16" i="1"/>
  <c r="A16" i="1" l="1"/>
  <c r="F20" i="1"/>
  <c r="D46" i="18"/>
  <c r="D4" i="15"/>
  <c r="D5" i="15" l="1"/>
  <c r="F45" i="1"/>
  <c r="D50" i="18"/>
  <c r="A20" i="1"/>
  <c r="D75" i="18" l="1"/>
  <c r="A45" i="1"/>
</calcChain>
</file>

<file path=xl/comments1.xml><?xml version="1.0" encoding="utf-8"?>
<comments xmlns="http://schemas.openxmlformats.org/spreadsheetml/2006/main">
  <authors>
    <author>E N V Y</author>
  </authors>
  <commentList>
    <comment ref="F438" authorId="0" shapeId="0">
      <text>
        <r>
          <rPr>
            <b/>
            <sz val="9"/>
            <color indexed="81"/>
            <rFont val="Tahoma"/>
            <family val="2"/>
          </rPr>
          <t>E N V Y:</t>
        </r>
        <r>
          <rPr>
            <sz val="9"/>
            <color indexed="81"/>
            <rFont val="Tahoma"/>
            <family val="2"/>
          </rPr>
          <t xml:space="preserve">
იყო ოფისში??
</t>
        </r>
      </text>
    </comment>
  </commentList>
</comments>
</file>

<file path=xl/sharedStrings.xml><?xml version="1.0" encoding="utf-8"?>
<sst xmlns="http://schemas.openxmlformats.org/spreadsheetml/2006/main" count="3486" uniqueCount="518">
  <si>
    <t>დასახელება</t>
  </si>
  <si>
    <t>შემოსავლები</t>
  </si>
  <si>
    <t>გადასახადები</t>
  </si>
  <si>
    <t>გრანტები</t>
  </si>
  <si>
    <t>სხვა 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</si>
  <si>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</si>
  <si>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</si>
  <si>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</si>
  <si>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</si>
  <si>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</si>
  <si>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</si>
  <si>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</si>
  <si>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</si>
  <si>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ზრდა</t>
  </si>
  <si>
    <t>კლება</t>
  </si>
  <si>
    <t>მთლიანი სალდო</t>
  </si>
  <si>
    <t>შემოსულობები</t>
  </si>
  <si>
    <t>არაფინანსური აქტივების კლება</t>
  </si>
  <si>
    <t>ფინანსური აქტივების კლება 
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</si>
  <si>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</si>
  <si>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</si>
  <si>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</si>
  <si>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ნაშთის ცვლილება</t>
  </si>
  <si>
    <t>სხვა შემოსავლები</t>
  </si>
  <si>
    <t>სხვა გადასახადები ქონებაზე</t>
  </si>
  <si>
    <t xml:space="preserve">სხვა გადასახადები </t>
  </si>
  <si>
    <t>გათანაბრებითი ტრანსფერი</t>
  </si>
  <si>
    <t>მიზნობრივი ტრანსფერი დელეგირებული უფლებამოსილების განსახორციელებლად</t>
  </si>
  <si>
    <t>შემოსავლები საკუთრებიდან</t>
  </si>
  <si>
    <t>პროცენტები</t>
  </si>
  <si>
    <t>რენტა</t>
  </si>
  <si>
    <t>საქონლისა და მომსახურების რეალიზაცია</t>
  </si>
  <si>
    <t>სათამაშო ბიზნესის მოსაკრებელი</t>
  </si>
  <si>
    <t>შერეული და სხვა არაკლასიფიცირებული შემოსავლები</t>
  </si>
  <si>
    <t>ძირითადი აქტივები</t>
  </si>
  <si>
    <t>არაწარმოებული აქტივები</t>
  </si>
  <si>
    <t>საერთო დანიშნულების სახელმწიფო მომსახურება</t>
  </si>
  <si>
    <t>აღმასრულებელი და წარმომადგენლობითი ორგანოების საქმიანობის უზრუნველყოფა, ფინანსური და ფისკალური საქმიანობა, საგარეო ურთიერთობები</t>
  </si>
  <si>
    <t>აღმასრულებელი და წარმომადგენლობითი ორგანოების საქმიანობის უზრუნველყოფა</t>
  </si>
  <si>
    <t>საგარეო ურთიერთობები</t>
  </si>
  <si>
    <t>საგარეო ეკონომიკური დახმარება</t>
  </si>
  <si>
    <t>საერთო დანიშნულების მომსახურება</t>
  </si>
  <si>
    <t>ფუნდამენტური სამეცნიერო კვლევები</t>
  </si>
  <si>
    <t>ვალთან დაკავშირებული ოპერაციები</t>
  </si>
  <si>
    <t>სხვა არაკლასიფიცირებული საქმიანობა საერთო დანიშნულების სახელმწიფო მომსახურებაში</t>
  </si>
  <si>
    <t>თავდაცვა</t>
  </si>
  <si>
    <t>შეიარაღებული ძალები</t>
  </si>
  <si>
    <t>სამოქალაქო თავდაცვა</t>
  </si>
  <si>
    <t>საგარეო სამხედრო დახმარება</t>
  </si>
  <si>
    <t>გამოყენებითი კვლევები თავდაცვის სფეროში</t>
  </si>
  <si>
    <t>საზოგადოებრივი წესრიგი და უსაფრთხოება</t>
  </si>
  <si>
    <t>პოლიციის სამსახური და სახელმწიფო დაცვა</t>
  </si>
  <si>
    <t>სასამართლოები და პროკურატურა</t>
  </si>
  <si>
    <t>ეკონომიკური საქმიანობა</t>
  </si>
  <si>
    <t>საერთო ეკონომიკური, კომერციული და შრომით რესურსებთან დაკავშირებული საქმიანობა</t>
  </si>
  <si>
    <t>სოფლის მეურნეობა</t>
  </si>
  <si>
    <t>სათბობი და ენერგეტიკა</t>
  </si>
  <si>
    <t>ტრანსპორტი</t>
  </si>
  <si>
    <t>საავტომობილო ტრანსპორტი და გზები</t>
  </si>
  <si>
    <t>მილსადენები და სხვა სახის სატრანსპორტო საშუალებები</t>
  </si>
  <si>
    <t>კავშირგაბმულობა</t>
  </si>
  <si>
    <t>ეკონომიკის სხვა დარგები</t>
  </si>
  <si>
    <t>გარემოს დაცვა</t>
  </si>
  <si>
    <t>ჩამდინარე წყლების მართვა</t>
  </si>
  <si>
    <t>საბინაო კომუნალური მეურნეობა</t>
  </si>
  <si>
    <t>კომუნალური მეურნეობის განვითარება</t>
  </si>
  <si>
    <t>წყალმომარაგება</t>
  </si>
  <si>
    <t>გარე განათება</t>
  </si>
  <si>
    <t>სხვა არაკლასიფიცირებული საქმიანობა საბინაო კომუნალურ მეურნეობაში</t>
  </si>
  <si>
    <t>ჯანმრთელობის დაცვა</t>
  </si>
  <si>
    <t>სამედიცინო პროდუქცია, მოწყობილობები და აპარატები</t>
  </si>
  <si>
    <t>ამბულატორიული მომსახურება</t>
  </si>
  <si>
    <t>საავადმყოფოების მომსახურება</t>
  </si>
  <si>
    <t>საზოგადოებრივი ჯანდაცვის მომსახურება</t>
  </si>
  <si>
    <t>გამოყენებითი კვლევები ჯანმრთელობის დაცვის სფეროსი</t>
  </si>
  <si>
    <t>დასვენება, კულტურა და რელიგია</t>
  </si>
  <si>
    <t>მომსახურება დასვენებისა და სპორტის სფეროში</t>
  </si>
  <si>
    <t>მომსახურება კულტურის სფეროში</t>
  </si>
  <si>
    <t>ტელერადიომაუწყებლობა და საგამომცემლო საქმიანობა</t>
  </si>
  <si>
    <t>რელიგიური და სხვა სახის საზოგადოებრივი საქმიანობა</t>
  </si>
  <si>
    <t>განათლება</t>
  </si>
  <si>
    <t>სკოლამდელი აღზრდა</t>
  </si>
  <si>
    <t>ზოგადი განათლება</t>
  </si>
  <si>
    <t>დაწყებითი ზოგადი განათლება</t>
  </si>
  <si>
    <t>საბაზო ზოგადი განათლება</t>
  </si>
  <si>
    <t>საშუალო ზოგადი განათლება</t>
  </si>
  <si>
    <t>პროფესიული განათლება</t>
  </si>
  <si>
    <t>უმაღლესი განათლება</t>
  </si>
  <si>
    <t>სოციალური დაცვა</t>
  </si>
  <si>
    <t>მარჩენალდაკარგულ პირთა სოციალური  დაცვა</t>
  </si>
  <si>
    <t>ოჯახებისა და ბავშვების სოციალური დაცვა</t>
  </si>
  <si>
    <t>უმუშევართა სოციალური დაცვა</t>
  </si>
  <si>
    <t>საცხოვრებლით უზრუნველყოფა</t>
  </si>
  <si>
    <t>სოციალური გაუცხოების საკითხები, რომლებიც არ ექვემდებარება კლასიფიკაციას</t>
  </si>
  <si>
    <t>სხვა არაკლასიფიცირებული საქმიანობა ჯანმრთელობის 
დაცვის სფეროში</t>
  </si>
  <si>
    <t>სხვა არაკლასიფიცირებული საქმიანობა სოციალური 
დაცვის სფეროში</t>
  </si>
  <si>
    <t>სულ</t>
  </si>
  <si>
    <t>საერთო დანიშნულების სხვა მომსახურება</t>
  </si>
  <si>
    <t>სხვა არაკლასიფიცირებული საქმიანობათავდაცვის 
სფეროში</t>
  </si>
  <si>
    <t>მომუშავეთა რიცხოვნება</t>
  </si>
  <si>
    <t xml:space="preserve">         კვების ხარჯები</t>
  </si>
  <si>
    <t xml:space="preserve">         ოფისის ხარჯები</t>
  </si>
  <si>
    <t xml:space="preserve">         მივლინებები</t>
  </si>
  <si>
    <t>01 00</t>
  </si>
  <si>
    <t>01 01</t>
  </si>
  <si>
    <t>01 02</t>
  </si>
  <si>
    <t>02 00</t>
  </si>
  <si>
    <t>03 00</t>
  </si>
  <si>
    <t>04 00</t>
  </si>
  <si>
    <t>05 00</t>
  </si>
  <si>
    <t>06 00</t>
  </si>
  <si>
    <t>საერთო დანიშნულების ფულადი ნაკადები მთავრობის 
სხვადასხვა დონეს შორის</t>
  </si>
  <si>
    <t>ბინათმშენებლობა</t>
  </si>
  <si>
    <t>ნარჩენების შეგროვება გადამუშავება და განადგურება</t>
  </si>
  <si>
    <t>a</t>
  </si>
  <si>
    <t>მათ შორის</t>
  </si>
  <si>
    <t>სახელმწიფო ბიუჯეტის ფონდებიდან გამოყოფილი ტრანსფერები</t>
  </si>
  <si>
    <t>საკუთარი შემოსავლები</t>
  </si>
  <si>
    <t>ვალდებულებების კლება</t>
  </si>
  <si>
    <t>სახანძრო-სამაშველო სამსახური</t>
  </si>
  <si>
    <t>ვალდებულებები</t>
  </si>
  <si>
    <t>02 01</t>
  </si>
  <si>
    <t>02 02</t>
  </si>
  <si>
    <t>03 01</t>
  </si>
  <si>
    <t>03 02</t>
  </si>
  <si>
    <t>03 03</t>
  </si>
  <si>
    <t>03 04</t>
  </si>
  <si>
    <t>03 05</t>
  </si>
  <si>
    <t>04 01</t>
  </si>
  <si>
    <t>04 02</t>
  </si>
  <si>
    <t>05 02</t>
  </si>
  <si>
    <t>05 03</t>
  </si>
  <si>
    <t>06 01</t>
  </si>
  <si>
    <t>06 02</t>
  </si>
  <si>
    <t>7.1</t>
  </si>
  <si>
    <t>7.1.1.1</t>
  </si>
  <si>
    <t>7.1.1.2</t>
  </si>
  <si>
    <t>7.1.1.3</t>
  </si>
  <si>
    <t>7.1.1</t>
  </si>
  <si>
    <t>7.1.2</t>
  </si>
  <si>
    <t>7.1.3</t>
  </si>
  <si>
    <t>7.1.3.3</t>
  </si>
  <si>
    <t>7.1.4</t>
  </si>
  <si>
    <t>7.1.6</t>
  </si>
  <si>
    <t>7.2</t>
  </si>
  <si>
    <t>7.3</t>
  </si>
  <si>
    <t>7.4</t>
  </si>
  <si>
    <t>7.5</t>
  </si>
  <si>
    <t>7.6</t>
  </si>
  <si>
    <t>7.7</t>
  </si>
  <si>
    <t>7.8</t>
  </si>
  <si>
    <t>7.9</t>
  </si>
  <si>
    <t>საერთაშორისო ორგანიზაციებიდან მიღებული 
გრანტები</t>
  </si>
  <si>
    <t>მმართველობა და საერთო დანიშნულების ხარჯები</t>
  </si>
  <si>
    <t xml:space="preserve">  საკანონმდებლო და აღმასრულებელი ხელისუფლების საქმიანობის უზრუნველყოფა</t>
  </si>
  <si>
    <t xml:space="preserve">    სამხედრო აღრიცხვისა და გაწვევის სამსახური</t>
  </si>
  <si>
    <t xml:space="preserve">  საერთო დანიშნულების ხარჯები</t>
  </si>
  <si>
    <t xml:space="preserve">    სარეზერვო ფონდი</t>
  </si>
  <si>
    <t xml:space="preserve">    წინა პერიოდში წარმოქმნილი ვალდებულებების დაფარვა და სასამართლოს  გადაწყვეტილებების აღსრულების ფინანსური უზრუნველყოფა</t>
  </si>
  <si>
    <t>ინფრასტრუქტურის განვითარება</t>
  </si>
  <si>
    <t xml:space="preserve">  საგზაო ინფრასტრუქტურის განვითარება</t>
  </si>
  <si>
    <t xml:space="preserve">  წყლის სისტემების განვითარება</t>
  </si>
  <si>
    <t xml:space="preserve">   გარე განათება</t>
  </si>
  <si>
    <t xml:space="preserve">  მშენებლობა, ავარიული ობიექტების და შენობების რეაბილიტაცია</t>
  </si>
  <si>
    <t xml:space="preserve">  კეთილმოწყობის ღონისძიებები</t>
  </si>
  <si>
    <t xml:space="preserve">  საპროექტო დოკუმენტაციისა და საექსპორტო მომსახურების შესყიდვა</t>
  </si>
  <si>
    <t>დასუფთავება და გარემოს დაცვა</t>
  </si>
  <si>
    <t xml:space="preserve">  დასუფთავება და ნარჩენების გატანა</t>
  </si>
  <si>
    <t xml:space="preserve">  მწვანე ნარგავების მოვლა-პატრონობა, განვითარება</t>
  </si>
  <si>
    <t xml:space="preserve">  სკოლამდელი დაწესებულებების ფუნქციონირება</t>
  </si>
  <si>
    <t xml:space="preserve">  სკოლამდელი დაწესებულებების რეაბილიტაცია, მშენებლობა</t>
  </si>
  <si>
    <t>კულტურა, ახალგაზრდობა და სპორტი</t>
  </si>
  <si>
    <t xml:space="preserve">  სპორტის სფეროს განვითარება</t>
  </si>
  <si>
    <t xml:space="preserve">  კულტურის სფეროს განვითარება</t>
  </si>
  <si>
    <t xml:space="preserve">    კულტურის სფეროს დაწესებულებების ხელშეწყობა</t>
  </si>
  <si>
    <t>ჯანმრთელობის დაცვა და სოციალური უზრუნველყოფა</t>
  </si>
  <si>
    <t xml:space="preserve">  ჯანმრთელობის დაცვა</t>
  </si>
  <si>
    <t>01 01 01</t>
  </si>
  <si>
    <t>01 01 02</t>
  </si>
  <si>
    <t>01 01 03</t>
  </si>
  <si>
    <t>01 02 01</t>
  </si>
  <si>
    <t>01 02 02</t>
  </si>
  <si>
    <t>02 01 01</t>
  </si>
  <si>
    <t>02 01 02</t>
  </si>
  <si>
    <t>02 02 01</t>
  </si>
  <si>
    <t>02 02 02</t>
  </si>
  <si>
    <t>02 03</t>
  </si>
  <si>
    <t>02 03 01</t>
  </si>
  <si>
    <t>02 03 02</t>
  </si>
  <si>
    <t>02 04</t>
  </si>
  <si>
    <t>02 06</t>
  </si>
  <si>
    <t>02 06 01</t>
  </si>
  <si>
    <t>02 06 02</t>
  </si>
  <si>
    <t>02 06 03</t>
  </si>
  <si>
    <t>02 06  04</t>
  </si>
  <si>
    <t>02 06 05</t>
  </si>
  <si>
    <t>02 07</t>
  </si>
  <si>
    <t>05 01</t>
  </si>
  <si>
    <t>05 01 01</t>
  </si>
  <si>
    <t>05 01 01 01</t>
  </si>
  <si>
    <t>05 01 01 02</t>
  </si>
  <si>
    <t>05 01 03</t>
  </si>
  <si>
    <t>05 02 01</t>
  </si>
  <si>
    <t>05 02 01 01</t>
  </si>
  <si>
    <t>05 02 01 02</t>
  </si>
  <si>
    <t>06 01 01</t>
  </si>
  <si>
    <t>06 02 02</t>
  </si>
  <si>
    <t>06 01 02</t>
  </si>
  <si>
    <t>06 02 01</t>
  </si>
  <si>
    <t>06 02 03</t>
  </si>
  <si>
    <t>06 02 04</t>
  </si>
  <si>
    <t>06 02 05</t>
  </si>
  <si>
    <t>06 02 06</t>
  </si>
  <si>
    <t xml:space="preserve">         სპორტული დაწესებულებების
 ხელშეწყობა</t>
  </si>
  <si>
    <t>7.1.7</t>
  </si>
  <si>
    <t>7.1.8</t>
  </si>
  <si>
    <t>7.2.1</t>
  </si>
  <si>
    <t>7.2.2</t>
  </si>
  <si>
    <t>7.2.3</t>
  </si>
  <si>
    <t>7.2.4</t>
  </si>
  <si>
    <t>7.2.5</t>
  </si>
  <si>
    <t>7.3 1</t>
  </si>
  <si>
    <t>7.3 2</t>
  </si>
  <si>
    <t>7.3 3</t>
  </si>
  <si>
    <t>7.4 1</t>
  </si>
  <si>
    <t>7.4 2</t>
  </si>
  <si>
    <t>7.4 2 1</t>
  </si>
  <si>
    <t>7.4 3</t>
  </si>
  <si>
    <t>7.4 4</t>
  </si>
  <si>
    <t>7.4 5</t>
  </si>
  <si>
    <t>7.4 5 1</t>
  </si>
  <si>
    <t>7.4 5 5</t>
  </si>
  <si>
    <t>7.4 6</t>
  </si>
  <si>
    <t>7.4 7</t>
  </si>
  <si>
    <t>7.4 8</t>
  </si>
  <si>
    <t>7.4 9</t>
  </si>
  <si>
    <t>7.5 1</t>
  </si>
  <si>
    <t>7.5 2</t>
  </si>
  <si>
    <t>7.6 1</t>
  </si>
  <si>
    <t>7.6 2</t>
  </si>
  <si>
    <t>7.6 3</t>
  </si>
  <si>
    <t>7.6 4</t>
  </si>
  <si>
    <t>7.6 5</t>
  </si>
  <si>
    <t>7.6 6</t>
  </si>
  <si>
    <t>7.7 1</t>
  </si>
  <si>
    <t>7.7 2</t>
  </si>
  <si>
    <t>7.7 3</t>
  </si>
  <si>
    <t>7.7 4</t>
  </si>
  <si>
    <t>7.7 5</t>
  </si>
  <si>
    <t>7.7 6</t>
  </si>
  <si>
    <t>7.8 1</t>
  </si>
  <si>
    <t>7.8 2</t>
  </si>
  <si>
    <t>7.8 3</t>
  </si>
  <si>
    <t>7.8 4</t>
  </si>
  <si>
    <t>7.9 1</t>
  </si>
  <si>
    <t>7.9 2</t>
  </si>
  <si>
    <t>7.9 2 1</t>
  </si>
  <si>
    <t>7.9 2 2</t>
  </si>
  <si>
    <t>7.9 2 3</t>
  </si>
  <si>
    <t>7.9 3</t>
  </si>
  <si>
    <t>7.9 4</t>
  </si>
  <si>
    <t>7 10</t>
  </si>
  <si>
    <t>7 10 3</t>
  </si>
  <si>
    <t>7 10 4</t>
  </si>
  <si>
    <t>7 10 5</t>
  </si>
  <si>
    <t>7 10 6</t>
  </si>
  <si>
    <t>7 10 7</t>
  </si>
  <si>
    <t>7 10 9</t>
  </si>
  <si>
    <t>I. შემოსავლები</t>
  </si>
  <si>
    <t>II. ხარჯები</t>
  </si>
  <si>
    <t>VIII. ბალანსი</t>
  </si>
  <si>
    <t>გრანტები სახელმწიფო ბიუჯეტიდან</t>
  </si>
  <si>
    <t>კაპიტალური ტრანსფერი</t>
  </si>
  <si>
    <t>01 02 04</t>
  </si>
  <si>
    <t>02 01 03</t>
  </si>
  <si>
    <t>02 04 01</t>
  </si>
  <si>
    <t>02 04 02</t>
  </si>
  <si>
    <t>02 08</t>
  </si>
  <si>
    <t>02 09</t>
  </si>
  <si>
    <t>მუნიციპალური ტრანსპორტის განვითარება</t>
  </si>
  <si>
    <t>04 03</t>
  </si>
  <si>
    <t xml:space="preserve">05 01 02 </t>
  </si>
  <si>
    <t>02 06 10</t>
  </si>
  <si>
    <t>02 06 11</t>
  </si>
  <si>
    <t>02 06 12</t>
  </si>
  <si>
    <t>02 06 13</t>
  </si>
  <si>
    <t>02 06 14</t>
  </si>
  <si>
    <t>02 06 15</t>
  </si>
  <si>
    <t>02 06 16</t>
  </si>
  <si>
    <t>b</t>
  </si>
  <si>
    <t xml:space="preserve">         შტატგარეშე მომუშავეთა ანაზღაურება</t>
  </si>
  <si>
    <t xml:space="preserve">         წარმომადგენლობითი ხარჯები</t>
  </si>
  <si>
    <t xml:space="preserve">         რბილი ინვენტარის, უნიფორმისა და პირადი ჰიგიენის საგნების შეძენის ხარჯები</t>
  </si>
  <si>
    <t xml:space="preserve">         ტრანსპორტისა და ტექნიკის ექსპლოატაციის და მოვლა-შენახვის ხარჯები</t>
  </si>
  <si>
    <t xml:space="preserve">         სხვა დანარჩენი საქონელი და მომსახურება</t>
  </si>
  <si>
    <t xml:space="preserve">   საქონელი და მომსახურება</t>
  </si>
  <si>
    <t xml:space="preserve">   პროცენტები</t>
  </si>
  <si>
    <t xml:space="preserve">   სუბსიდიები</t>
  </si>
  <si>
    <t xml:space="preserve">   გრანტები</t>
  </si>
  <si>
    <t xml:space="preserve">   სოციალური უზრუნველყოფა</t>
  </si>
  <si>
    <t xml:space="preserve">   სხვა ხარჯები</t>
  </si>
  <si>
    <t xml:space="preserve">   შრომის ანაზღაურება</t>
  </si>
  <si>
    <t>პროგრამული კოდი</t>
  </si>
  <si>
    <t>არაფინანსური აქტივების ზრდა პროგრამების მიხევით</t>
  </si>
  <si>
    <t>სულ არაფინანსური აქტივების ზრდა</t>
  </si>
  <si>
    <t>პროგ. კოდი</t>
  </si>
  <si>
    <t>ფუნქციონალური კოდი</t>
  </si>
  <si>
    <t>ფინანსური აქტივების ცვლილება</t>
  </si>
  <si>
    <t>წყლის სისტემების განვითარება</t>
  </si>
  <si>
    <t>კეთილმოწყობის ღონისძიებები</t>
  </si>
  <si>
    <t>სასაფლაობის მოვლა-პატრონობა</t>
  </si>
  <si>
    <t>პრიორიტეტი, პროგრამა, ქვეპროგრამა</t>
  </si>
  <si>
    <t>კულტურის სფეროს დაწესებულებების ხელშეწყობა</t>
  </si>
  <si>
    <t>დივიდენდები</t>
  </si>
  <si>
    <t>საერთო-სახელმწიფოებრივი სალიცენზიო მოსაკრებელი</t>
  </si>
  <si>
    <t>მოსაკრებელი მშენებლობის ნებართვის დაჩქარებისათვის</t>
  </si>
  <si>
    <t xml:space="preserve">საჯარო ინფორმაციის ასლის გადაღების მოსაკრებელი  </t>
  </si>
  <si>
    <t>სამხედრო სავალდებულო სამსახურის გადავადების მოსაკრებელი</t>
  </si>
  <si>
    <t>კულტურული მემკვიდრეობის სარეაბილიტაციო არიალის ინფრასტრუქტურის ადგილობრივი მოსაკრებელი</t>
  </si>
  <si>
    <t xml:space="preserve">ადგილობრივი მოსაკრებელი სპეციალური (ზონალური) შეთანხმების გაცემისათვის </t>
  </si>
  <si>
    <t xml:space="preserve">სხვა არაკლასიფიცირებული მოსაკრებელი </t>
  </si>
  <si>
    <t>სანქციები (ჯარიმები და საურავები)</t>
  </si>
  <si>
    <t>ნებაყოფლობითი ტრანსფერები, გრანტების გარდა</t>
  </si>
  <si>
    <t>გასწორებული (ფორმულები იყო არეული)</t>
  </si>
  <si>
    <t xml:space="preserve"> </t>
  </si>
  <si>
    <t>ათას ლარში</t>
  </si>
  <si>
    <t>სახელმწიფო ბიუჯეტის ფონდები</t>
  </si>
  <si>
    <t>III. საოპერაციო სალდო</t>
  </si>
  <si>
    <t>V. მთლიანი სალდო</t>
  </si>
  <si>
    <t xml:space="preserve">     ვალუტა და დეპოზიტები</t>
  </si>
  <si>
    <t xml:space="preserve">     სესხები</t>
  </si>
  <si>
    <t xml:space="preserve">     აქციები და სხვა კაპიტალი</t>
  </si>
  <si>
    <t xml:space="preserve">    საშინაო</t>
  </si>
  <si>
    <t xml:space="preserve">          სესხები</t>
  </si>
  <si>
    <t xml:space="preserve">    საგარეო</t>
  </si>
  <si>
    <t xml:space="preserve">           სხვა კრედიტორული დავალიანებები</t>
  </si>
  <si>
    <t xml:space="preserve">           სხვა</t>
  </si>
  <si>
    <t>IV. არაფინანსური აქტივების ცვლილება</t>
  </si>
  <si>
    <t>VI. ფინანსური აქტივების ცვლილება</t>
  </si>
  <si>
    <t>VII. ვალდებულებების ცვლილება</t>
  </si>
  <si>
    <t>ფინანსური აქტივების ზრდა (ნაშთის გამოკლებით)</t>
  </si>
  <si>
    <t xml:space="preserve">     საშემოსავლო გადასახადი</t>
  </si>
  <si>
    <t xml:space="preserve">     დამატებითი ღირებულების გადასახადი</t>
  </si>
  <si>
    <t xml:space="preserve">     ქონების გადასახადი</t>
  </si>
  <si>
    <t xml:space="preserve">     უცხოურ საწარმოთა ქონებაზე (გარდა მიწისა)</t>
  </si>
  <si>
    <t xml:space="preserve">     ფიზიკურ პირთა ქონებაზე (გარდა მიწისა)</t>
  </si>
  <si>
    <t xml:space="preserve">     სასოფლო სამეურნეო დანიშნულების 
მიწაზე</t>
  </si>
  <si>
    <t xml:space="preserve">     არასასოფლო სამეურნეო დანიშნულების მიწაზე</t>
  </si>
  <si>
    <t xml:space="preserve">     საქართველოს საწარმოთა ქონებაზე (გარდა მიწისა)</t>
  </si>
  <si>
    <t xml:space="preserve">     გრანტები</t>
  </si>
  <si>
    <t xml:space="preserve">      გადასახადები</t>
  </si>
  <si>
    <t xml:space="preserve">      სხვა შემოსავლები</t>
  </si>
  <si>
    <t xml:space="preserve">     ადმინისტრაციული მოსაკრებლები და გადასახდელები</t>
  </si>
  <si>
    <t xml:space="preserve">     სანებართვო მოსაკრებელი</t>
  </si>
  <si>
    <t xml:space="preserve">     ადგილობრივი მოსაკრებელი დასახლებული ტერიტორიის დასუფთავებისათვის </t>
  </si>
  <si>
    <t xml:space="preserve">     არასაბაზრო წესით გაყიდული საქონელი და მომსახურება</t>
  </si>
  <si>
    <t xml:space="preserve">   სარწყავი არხების და ნაპირსამაგრი ნაგებობების მოწყობა, რეაბილიტაცია და ექსპლოატაცია</t>
  </si>
  <si>
    <t xml:space="preserve">   მდინარეზე ნაგვის დამჭერის მოწყობა</t>
  </si>
  <si>
    <t xml:space="preserve">       მიწა</t>
  </si>
  <si>
    <t>ფინანსური და ფისკალური საქმიანობა</t>
  </si>
  <si>
    <t>სოფლის მეურნეობა, სატყეო მეურნეობა, მეთევზეობა და მონადირეობა</t>
  </si>
  <si>
    <t>სამთომომპოვებელი და გადამამუშავებელი მრეწველობა, მშენებლობა</t>
  </si>
  <si>
    <t>სხვა არაკლასიფიცირებული საქმიანობა ეკონომიკურ საქმიანობაში</t>
  </si>
  <si>
    <t>გამოყენებითი კვლევები ეკონომიკური საქმიანობის სფეროსი</t>
  </si>
  <si>
    <t>გამოყენებითი კვლევები საბინაო კომუნალურ მეურნეობაში</t>
  </si>
  <si>
    <t xml:space="preserve">        ვალუტა და დეპოზიტი</t>
  </si>
  <si>
    <t xml:space="preserve">       ვალუტა და დეპოზიტი</t>
  </si>
  <si>
    <t>05 01 01 04</t>
  </si>
  <si>
    <t xml:space="preserve">  უპატრონო ცხოველების მოვლითი ღონისძიებები</t>
  </si>
  <si>
    <t>მუხლი 3. ბიუჯეტის შემოსავლები</t>
  </si>
  <si>
    <t>მუხლი 2. ბიუჯეტის შემოსულობები, გადასახდელები და ნაშთის
 ცვლილება</t>
  </si>
  <si>
    <t>მუხლი 4. ბიუჯეტის გადასახადები</t>
  </si>
  <si>
    <t>მუხლის 5. ბიუჯეტის გრანტები</t>
  </si>
  <si>
    <t>მუხლი 6.  სხვა შემოსავლები</t>
  </si>
  <si>
    <t>მუხლი 7. ბიუჯეტის ხარჯები</t>
  </si>
  <si>
    <t>მუხლი 8. ბიუჯეტის არაფინანსური აქტივების ცვლილება</t>
  </si>
  <si>
    <t>მუხლი 9. ბიუჯეტის ხარჯებისა და არაფინანსური აქტივების ზრდის ფუნქციონალური კლასიფიკაცია</t>
  </si>
  <si>
    <t>მუხლი 10. ბიუჯეტის საოპერაციო და მთლიანი სალდო</t>
  </si>
  <si>
    <t xml:space="preserve">მუხლი 11. ბიუჯეტის ფანანსური აქტივების ცვლილება </t>
  </si>
  <si>
    <t>საშემოსავლო გადასახადი</t>
  </si>
  <si>
    <t>ქონების გადასახადი</t>
  </si>
  <si>
    <t xml:space="preserve">გრანტები </t>
  </si>
  <si>
    <t xml:space="preserve">გრანტები სახელმწიფო ბიუჯეტიდან </t>
  </si>
  <si>
    <t xml:space="preserve">გათანაბრებითი ტრანსფერი </t>
  </si>
  <si>
    <t xml:space="preserve">მიზნობრივი ტრანსფერი </t>
  </si>
  <si>
    <t>შემოსულობები სულ</t>
  </si>
  <si>
    <t>დამატებითი ღირებულების გადასახადი</t>
  </si>
  <si>
    <t>ფინანსური აქტივების ზრდა (ნაშთის დაგროვება)</t>
  </si>
  <si>
    <t>ფინანსური აქტივების კლება (ნაშთის გამოყენება)</t>
  </si>
  <si>
    <t>საერთაშორისო ორგანიზ. მიღებული გრანტები</t>
  </si>
  <si>
    <t>გადასახდელები სული</t>
  </si>
  <si>
    <t>ნინოწმინდის მუნიციპალიტეტი</t>
  </si>
  <si>
    <t xml:space="preserve">    ნინოწმინდის მუნიციპალიტეტის საკრებულო</t>
  </si>
  <si>
    <t xml:space="preserve">    ნინოწმინდის მუნიციპალიტეტის მერია</t>
  </si>
  <si>
    <t xml:space="preserve">    გზების მშნებელობის, რეკანსტრუქციის მოვლა-შენახვის ხარჯი</t>
  </si>
  <si>
    <t>ხიდების რეაბილიტაცია</t>
  </si>
  <si>
    <t>ქ. ნინოწმინდის შუქნიშნების და ტრაფარეტების დამონტაჟება</t>
  </si>
  <si>
    <t>02.01.04</t>
  </si>
  <si>
    <t xml:space="preserve">                    ქ. ნინოწმინდის რადარების მონტაჟი</t>
  </si>
  <si>
    <r>
      <t xml:space="preserve">     </t>
    </r>
    <r>
      <rPr>
        <b/>
        <sz val="8"/>
        <rFont val="Sylfaen"/>
        <family val="1"/>
        <charset val="204"/>
      </rPr>
      <t>საკანალიზაციო სისტემების მოწყობა-რეაბილიტაციის ღონისძიებები</t>
    </r>
  </si>
  <si>
    <t>სასმელი წყლის სისტემის რეაბილიტაცია</t>
  </si>
  <si>
    <t xml:space="preserve">  საბავშო ბაღი '' წიწერნაკ''</t>
  </si>
  <si>
    <t xml:space="preserve"> საბავშო ბაღი '' ძნწაღიკ''</t>
  </si>
  <si>
    <t>მრავალსართულიანი საცხოვრებელი შენობის და სახურავების რეაბილიტაცია</t>
  </si>
  <si>
    <t xml:space="preserve">ადმინისტრაციული შენობების რეაბილიტაცია და კეთილმოწყობა </t>
  </si>
  <si>
    <t xml:space="preserve">    რიტუალების სახლების, კულტურული ობიექტების რეაბილიტაცია და სპორტული დარბაზის მშენებლობა</t>
  </si>
  <si>
    <t xml:space="preserve">      ქ. ნინოწმინდის ტროტუარების კეთილმოწყობა</t>
  </si>
  <si>
    <t xml:space="preserve">      სოფლის მხარდაჭერის პროგრამის ფარგლებში განსახორციელებელი ღონისძიებები</t>
  </si>
  <si>
    <t xml:space="preserve">          სპორტული ღონისძიებების დაფინანსება</t>
  </si>
  <si>
    <t xml:space="preserve">     გარე განათების რეაბილიტაცია</t>
  </si>
  <si>
    <t xml:space="preserve"> გარე განათება </t>
  </si>
  <si>
    <t xml:space="preserve">  დასუფთავების ღონისძიებები</t>
  </si>
  <si>
    <t>05 02 01 03</t>
  </si>
  <si>
    <t>05 02 01 04</t>
  </si>
  <si>
    <t>05 02 01 05</t>
  </si>
  <si>
    <t>05 02 01 06</t>
  </si>
  <si>
    <t>ტელე-რადიო მაუწყებლობა და საგამომცემლო საქმიანობა</t>
  </si>
  <si>
    <t>05 04</t>
  </si>
  <si>
    <t>05 05</t>
  </si>
  <si>
    <t>05 06</t>
  </si>
  <si>
    <t>05 07</t>
  </si>
  <si>
    <t>ტრადიციული და კალენდარული დღესაწაულების ღონისძიებები</t>
  </si>
  <si>
    <t>საზოგადოებრივი და ახალგაზრდული ორგანიზაციების ხელშეწყობა</t>
  </si>
  <si>
    <t>რელიგია</t>
  </si>
  <si>
    <t xml:space="preserve"> ჯანდაცვის პროგრამები</t>
  </si>
  <si>
    <t xml:space="preserve">    სოციალურად დაუცველი მოსახლეობის მკურნალობის ხარჯები</t>
  </si>
  <si>
    <t xml:space="preserve">   ერთჯერადი ფინანსური დახმარება ორმხრივად და ცალმხრივად ობოლ ბავშვთა ოჯახებს და მრავალწევრიან სოციალურად დაუცველ ოჯახებს</t>
  </si>
  <si>
    <t>მრავალშვილიანი ოჯახების სოციალური დაცვა</t>
  </si>
  <si>
    <t>ერთჯერადი ფინანსური დახმარება გაჭირვებული ოჯახებისათვის</t>
  </si>
  <si>
    <t xml:space="preserve">       ვეტერანებისათვის ფინანსური დახმარება</t>
  </si>
  <si>
    <t>06 02 09</t>
  </si>
  <si>
    <t>06 02 08</t>
  </si>
  <si>
    <t>06 02 07</t>
  </si>
  <si>
    <t xml:space="preserve">  კულტურის ობიეკტის დაფინანსება</t>
  </si>
  <si>
    <t>ფონდების გამოყოფილი ტრანსფერები 
მათ შორის :</t>
  </si>
  <si>
    <t>ფონდებიდან  გამოყოფილი ტრასვერები</t>
  </si>
  <si>
    <t xml:space="preserve">      ა (ა) იპ-ნინოწმინდის  კულტურის ცენტრი</t>
  </si>
  <si>
    <t xml:space="preserve">    ა (ა) იპ-ნინოწმინდის  სამუსიკო სკოლა </t>
  </si>
  <si>
    <t xml:space="preserve">    ა (ა) იპ-ნინოწმინდის სკოლისგარეშე აღზრდის დაწესებულება</t>
  </si>
  <si>
    <t xml:space="preserve">    ა (ა) იპ-ნინოწმინდის  ვაჰან ტერიანის სახელე-მუზეუმი</t>
  </si>
  <si>
    <t xml:space="preserve">    ა (ა) იპ-ნინოწმინდის  მხარეთმცოდნეობის  მუზეუმი</t>
  </si>
  <si>
    <t>სოციალური პროგრამები</t>
  </si>
  <si>
    <t>სტუდენტების ქირის და გრანტის ანაზღაურება</t>
  </si>
  <si>
    <t>02 01 04</t>
  </si>
  <si>
    <t xml:space="preserve">   ქ. ნინოწმინდის რადარების მონტაჟი</t>
  </si>
  <si>
    <t xml:space="preserve">  საკანალიზაციო სისტემების მოწყობა-რეაბილიტაციის ღონისძიებები</t>
  </si>
  <si>
    <t>გარე განათების რეაბილიტაცია</t>
  </si>
  <si>
    <t>02 06  01</t>
  </si>
  <si>
    <t xml:space="preserve"> რიტუალების სახლების, კულტურული ობიექტების რეაბილიტაცია და სპორტული დარბაზის მშენებლობა</t>
  </si>
  <si>
    <t xml:space="preserve">  ქ. ნინოწმინდის ტროტუარების კეთილმოწყობა</t>
  </si>
  <si>
    <t xml:space="preserve"> სოფლის მხარდაჭერის პროგრამის ფარგლებში განსახორციელებელი ღონისძიებები</t>
  </si>
  <si>
    <t>02 06 04</t>
  </si>
  <si>
    <t xml:space="preserve"> საპროექტო დოკუმენტაციისა და საექსპორტო მომსახურების შესყიდვა</t>
  </si>
  <si>
    <t xml:space="preserve">  სარწყავი არხების და ნაპირსამაგრი ნაგებობების მოწყობა, რეაბილიტაცია და ექსპლოატაცია</t>
  </si>
  <si>
    <t xml:space="preserve"> სპორტის სფეროს განვითარება</t>
  </si>
  <si>
    <t>სპორტული დაწესებულებების</t>
  </si>
  <si>
    <t>სპორტული ღონისძიებების დაფინანსება</t>
  </si>
  <si>
    <t>სოციალურად დაუცველი მოსახლეობის მკურნალობის ხარჯები</t>
  </si>
  <si>
    <t xml:space="preserve">  ერთჯერადი ფინანსური დახმარება ორმხრივად და ცალმხრივად ობოლ ბავშვთა ოჯახებს და მრავალწევრიან სოციალურად დაუცველ ოჯახებს</t>
  </si>
  <si>
    <t>ვეტერანებისათვის ფინანსური დახმარება</t>
  </si>
  <si>
    <t>კულტურა, რელიგია ახალგაზრდული და სპორტული ღონისზიებები</t>
  </si>
  <si>
    <t xml:space="preserve">  სპორტის განვითარების ხელშეწყობა</t>
  </si>
  <si>
    <t xml:space="preserve">  ა (ა) იპ-ნინოწმინდის  კულტურის ცენტრი</t>
  </si>
  <si>
    <t xml:space="preserve"> ა (ა) იპ-ნინოწმინდის სკოლისგარეშე აღზრდის დაწესებულება</t>
  </si>
  <si>
    <t>ა (ა) იპ-ნინოწმინდის  ვაჰან ტერიანის სახელე-მუზეუმი</t>
  </si>
  <si>
    <t xml:space="preserve">  ა (ა) იპ-ნინოწმინდის  სამუსიკო სკოლა </t>
  </si>
  <si>
    <t>ა (ა) იპ-ნინოწმინდის  მხარეთმცოდნეობის  მუზეუმი</t>
  </si>
  <si>
    <t>რეგიონების განსახორციელებელი პროექტების ფონდი</t>
  </si>
  <si>
    <t>სოფლის მხარდაჭერის პროგრამა</t>
  </si>
  <si>
    <t xml:space="preserve"> ა (ა) იპ-ნინოწმინდის  საზოგადოებირვი ჯამრთელობის დაცვის ცენტრი</t>
  </si>
  <si>
    <t xml:space="preserve"> ა (ა) იპ სკოლისგარეშე საგანმანათლებო დაწესებულება ნინოწმინდის კომპლექსური სასპორტო სკოლა </t>
  </si>
  <si>
    <t>მგფ-ისა და სხვა ვალდბულებების  დაფარვა</t>
  </si>
  <si>
    <t xml:space="preserve"> სკოლამდელი დაწესებულებების რეაბილიტაცია, მშენებლობა</t>
  </si>
  <si>
    <t>მაღალმთიანი დასახლების განვითარების  ფონდი</t>
  </si>
  <si>
    <t>ახალი Covid-19 ინფექციის მართვისათვის გასატარებელი ღონისძიებები</t>
  </si>
  <si>
    <t>05 02 01 07</t>
  </si>
  <si>
    <t xml:space="preserve">    ა (ა) იპ-ნინოწმინდის მუნიციპალური  გაზეთი არშალუის</t>
  </si>
  <si>
    <t xml:space="preserve"> ა (ა) იპ-ნინოწმინდის  მუნიციპალური გაზეთი  არშალუის</t>
  </si>
  <si>
    <t>04 04</t>
  </si>
  <si>
    <t xml:space="preserve">  ნინოწმინდის საბავშვო ბაღების გაერთიანობა</t>
  </si>
  <si>
    <t xml:space="preserve">                                                                                                                                                                      </t>
  </si>
  <si>
    <t>მუნიციპალიტეტის დასახელება: ნინოწმინდა</t>
  </si>
  <si>
    <t xml:space="preserve">          სამედიცინო  ხარჯები</t>
  </si>
  <si>
    <t>შშმ პირების ფინანსური დახმარება</t>
  </si>
  <si>
    <t>შშმ ფინანსური დახმარება</t>
  </si>
  <si>
    <t>2027 პროგნოზი</t>
  </si>
  <si>
    <t xml:space="preserve">    ა (ა) იპ-ნინოწმინდის  მთავარი ბიბლიოთეკა</t>
  </si>
  <si>
    <t>საქართველოს ტერიტორიული მთლიანობისათვის დაღუპულ მებრძოლთა  ოჯახების სოციალური დახმარება</t>
  </si>
  <si>
    <t>სამოქალაქო ბიუჯეტი</t>
  </si>
  <si>
    <t>სოფლის მხარდაჭერის პროგრამის ფარგლებში განხორციელებული ღონისძიებები</t>
  </si>
  <si>
    <t>ნინოწმინდის საბავშვო ბაღების გაერთიანება</t>
  </si>
  <si>
    <t>გარე განათების ექსპლუატაცია</t>
  </si>
  <si>
    <t>მწვანე ნარგავების მოვლა -პატრონობა განვითარება</t>
  </si>
  <si>
    <t xml:space="preserve">  ნინოწმინდის საბავშვო ბაღების გაერთიანება</t>
  </si>
  <si>
    <t>კულტურა, რელიგია ახალგაზრდული და სპორტული ღონისძიებები</t>
  </si>
  <si>
    <t xml:space="preserve">      გაჭირვებული ოჯახებისათვის საწვავის შეძენა</t>
  </si>
  <si>
    <t xml:space="preserve">    გზების მშენებელობის, რეკონსტრუქციის მოვლა-შენახვის ხარჯი</t>
  </si>
  <si>
    <t>2028 პროგნოზი</t>
  </si>
  <si>
    <t>მუნიციპალიტეტის ვალდბულებების მომსახურების  დაფარვა</t>
  </si>
  <si>
    <t>01 02 03</t>
  </si>
  <si>
    <t>ბიომრავალფეროვნებისა და ლანდშაფტების დაცვა</t>
  </si>
  <si>
    <t>7.5 4</t>
  </si>
  <si>
    <t>7 10 1 1</t>
  </si>
  <si>
    <t>7 10 1 2</t>
  </si>
  <si>
    <t>ავადმყოფთა სოციალური დაცვა</t>
  </si>
  <si>
    <t>შეზღუდული შესაძლებლობის მქონე პირთა სოციალური დაცვა</t>
  </si>
  <si>
    <t>2029 პროგნოზი</t>
  </si>
  <si>
    <t>7.8.6</t>
  </si>
  <si>
    <t>სხვა არაკლასიფიცირებული საქმიანობა დასვენების, კულტურისა და რელიგიის სფეროში</t>
  </si>
  <si>
    <t xml:space="preserve">  კულტურის ობიექტების დაფინანსება</t>
  </si>
  <si>
    <t>ა (ა) იპ-ნინოწმინდის  მთავარი ბიბლიოთეკა</t>
  </si>
  <si>
    <t xml:space="preserve">  საქართველოს ტერიტორიული მთლიანობისათვის დაღუპულ მებრძოლთა ოჯახების სოციალური დახმარება</t>
  </si>
  <si>
    <t xml:space="preserve"> გაჭირვებული ოჯახებისათვის საწვავის შეძენა</t>
  </si>
  <si>
    <t>ქალისა და მამაკაცის თანასწორობის ხელშეწყობა</t>
  </si>
  <si>
    <t>2025 წლის ფაქტი</t>
  </si>
  <si>
    <t>2026 წლის გეგმა</t>
  </si>
  <si>
    <t>სხვა კაპიტალური დანიშნულების გრანტები სახელმწიფო ბიუჯეტიდან</t>
  </si>
  <si>
    <t>2026 წლის მარტი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</si>
</sst>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_р_._-;\-* #,##0.0_р_._-;_-* &quot;-&quot;??_р_._-;_-@_-"/>
    <numFmt numFmtId="166" formatCode="_(* #,##0.0_);_(* \(#,##0.0\);_(* &quot;-&quot;?_);_(@_)"/>
    <numFmt numFmtId="167" formatCode="_-* #,##0.000_р_._-;\-* #,##0.000_р_._-;_-* &quot;-&quot;??_р_._-;_-@_-"/>
  </numFmts>
  <fonts count="5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7"/>
      <name val="Arial Cyr"/>
      <charset val="1"/>
    </font>
    <font>
      <b/>
      <sz val="9"/>
      <name val="Arial Cyr"/>
      <charset val="1"/>
    </font>
    <font>
      <sz val="7"/>
      <name val="Arial Cyr"/>
      <charset val="204"/>
    </font>
    <font>
      <b/>
      <sz val="8"/>
      <name val="Arial Cyr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 Cyr"/>
    </font>
    <font>
      <b/>
      <sz val="8"/>
      <name val="Arial Cyr"/>
    </font>
    <font>
      <b/>
      <sz val="7"/>
      <name val="Arial Cyr"/>
    </font>
    <font>
      <sz val="8"/>
      <name val="Arial Cyr"/>
    </font>
    <font>
      <b/>
      <sz val="8"/>
      <color theme="9" tint="-0.499984740745262"/>
      <name val="Arial Cyr"/>
    </font>
    <font>
      <b/>
      <sz val="8"/>
      <color rgb="FF002060"/>
      <name val="Arial Cyr"/>
    </font>
    <font>
      <b/>
      <sz val="8"/>
      <color rgb="FFFF0000"/>
      <name val="Arial Cyr"/>
    </font>
    <font>
      <b/>
      <sz val="9"/>
      <color rgb="FF002060"/>
      <name val="Arial Cyr"/>
      <charset val="204"/>
    </font>
    <font>
      <b/>
      <sz val="8"/>
      <color indexed="16"/>
      <name val="Arial Cyr"/>
      <charset val="204"/>
    </font>
    <font>
      <b/>
      <sz val="8"/>
      <name val="Arial Cyr"/>
      <charset val="204"/>
    </font>
    <font>
      <b/>
      <sz val="8"/>
      <color rgb="FF002060"/>
      <name val="Arial Cyr"/>
      <charset val="204"/>
    </font>
    <font>
      <b/>
      <sz val="8"/>
      <name val="Sylfaen"/>
      <family val="1"/>
      <charset val="204"/>
    </font>
    <font>
      <b/>
      <sz val="6"/>
      <name val="Arial Cyr"/>
    </font>
    <font>
      <sz val="7"/>
      <name val="Arial Cyr"/>
    </font>
    <font>
      <b/>
      <i/>
      <sz val="7"/>
      <name val="Arial Cyr"/>
    </font>
    <font>
      <b/>
      <sz val="9"/>
      <name val="Arial Cyr"/>
      <charset val="204"/>
    </font>
    <font>
      <sz val="6"/>
      <name val="Arial Cyr"/>
      <charset val="204"/>
    </font>
    <font>
      <sz val="8"/>
      <name val="Arial Cyr"/>
      <charset val="1"/>
    </font>
    <font>
      <b/>
      <sz val="8"/>
      <color rgb="FF00B050"/>
      <name val="Arial Cyr"/>
      <charset val="204"/>
    </font>
    <font>
      <b/>
      <sz val="6"/>
      <name val="Arial Cyr"/>
      <charset val="1"/>
    </font>
    <font>
      <sz val="8"/>
      <color rgb="FF000000"/>
      <name val="Sylfaen"/>
      <family val="1"/>
      <charset val="204"/>
    </font>
    <font>
      <sz val="8"/>
      <color rgb="FF000000"/>
      <name val="Sylfaen"/>
      <family val="1"/>
    </font>
    <font>
      <b/>
      <sz val="8"/>
      <color rgb="FF000000"/>
      <name val="Sylfaen"/>
      <family val="1"/>
    </font>
    <font>
      <sz val="8"/>
      <name val="Sylfaen"/>
      <family val="1"/>
    </font>
    <font>
      <sz val="8"/>
      <color indexed="10"/>
      <name val="Arial Cyr"/>
      <charset val="204"/>
    </font>
    <font>
      <b/>
      <sz val="8"/>
      <color rgb="FFFF0000"/>
      <name val="Arial Cyr"/>
      <charset val="1"/>
    </font>
    <font>
      <sz val="10"/>
      <name val="Arial"/>
      <family val="2"/>
      <charset val="204"/>
    </font>
    <font>
      <b/>
      <sz val="8"/>
      <name val="Sylfaen"/>
      <family val="1"/>
    </font>
    <font>
      <b/>
      <sz val="8"/>
      <color rgb="FF0000FF"/>
      <name val="Sylfaen"/>
      <family val="1"/>
    </font>
    <font>
      <b/>
      <sz val="8"/>
      <color indexed="12"/>
      <name val="Sylfaen"/>
      <family val="1"/>
    </font>
    <font>
      <b/>
      <sz val="8"/>
      <color rgb="FFFF0000"/>
      <name val="Sylfaen"/>
      <family val="1"/>
    </font>
    <font>
      <b/>
      <sz val="8"/>
      <color indexed="10"/>
      <name val="Sylfaen"/>
      <family val="1"/>
    </font>
    <font>
      <b/>
      <sz val="9"/>
      <name val="Sylfaen"/>
      <family val="1"/>
    </font>
    <font>
      <b/>
      <sz val="9"/>
      <name val="Arial"/>
      <family val="2"/>
    </font>
    <font>
      <sz val="8"/>
      <name val="Arial"/>
      <family val="2"/>
    </font>
    <font>
      <b/>
      <sz val="9"/>
      <name val="Arial Cyr"/>
    </font>
    <font>
      <sz val="10"/>
      <color rgb="FFFF0000"/>
      <name val="Arial Cyr"/>
      <charset val="204"/>
    </font>
    <font>
      <sz val="8"/>
      <color rgb="FFFF0000"/>
      <name val="Arial Cyr"/>
      <charset val="204"/>
    </font>
    <font>
      <sz val="8"/>
      <color theme="1"/>
      <name val="Arial Cyr"/>
      <charset val="1"/>
    </font>
    <font>
      <b/>
      <sz val="8"/>
      <color theme="5" tint="-0.249977111117893"/>
      <name val="Arial Cy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7" fillId="0" borderId="0"/>
    <xf numFmtId="164" fontId="37" fillId="0" borderId="0" applyFont="0" applyFill="0" applyBorder="0" applyAlignment="0" applyProtection="0"/>
  </cellStyleXfs>
  <cellXfs count="283">
    <xf numFmtId="0" fontId="0" fillId="0" borderId="0" xfId="0"/>
    <xf numFmtId="165" fontId="0" fillId="0" borderId="0" xfId="1" applyNumberFormat="1" applyFont="1" applyAlignment="1">
      <alignment horizontal="center" vertical="center"/>
    </xf>
    <xf numFmtId="165" fontId="4" fillId="2" borderId="0" xfId="1" applyNumberFormat="1" applyFont="1" applyFill="1" applyAlignment="1">
      <alignment horizontal="center" vertical="center"/>
    </xf>
    <xf numFmtId="165" fontId="4" fillId="2" borderId="0" xfId="1" applyNumberFormat="1" applyFont="1" applyFill="1" applyAlignment="1">
      <alignment horizontal="center" vertical="center" wrapText="1"/>
    </xf>
    <xf numFmtId="165" fontId="4" fillId="2" borderId="0" xfId="1" applyNumberFormat="1" applyFont="1" applyFill="1" applyAlignment="1">
      <alignment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165" fontId="13" fillId="2" borderId="1" xfId="1" applyNumberFormat="1" applyFont="1" applyFill="1" applyBorder="1" applyAlignment="1">
      <alignment horizontal="center" vertical="center" wrapText="1"/>
    </xf>
    <xf numFmtId="165" fontId="15" fillId="2" borderId="1" xfId="1" applyNumberFormat="1" applyFont="1" applyFill="1" applyBorder="1" applyAlignment="1">
      <alignment horizontal="center" vertical="center" wrapText="1"/>
    </xf>
    <xf numFmtId="165" fontId="16" fillId="2" borderId="1" xfId="1" applyNumberFormat="1" applyFont="1" applyFill="1" applyBorder="1" applyAlignment="1">
      <alignment horizontal="center" vertical="center" wrapText="1"/>
    </xf>
    <xf numFmtId="165" fontId="17" fillId="2" borderId="1" xfId="1" applyNumberFormat="1" applyFont="1" applyFill="1" applyBorder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4" fillId="2" borderId="1" xfId="1" applyNumberFormat="1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left" vertical="center" wrapText="1"/>
    </xf>
    <xf numFmtId="165" fontId="17" fillId="2" borderId="1" xfId="1" applyNumberFormat="1" applyFont="1" applyFill="1" applyBorder="1" applyAlignment="1">
      <alignment horizontal="left" vertical="center" wrapText="1"/>
    </xf>
    <xf numFmtId="165" fontId="18" fillId="2" borderId="1" xfId="1" applyNumberFormat="1" applyFont="1" applyFill="1" applyBorder="1" applyAlignment="1">
      <alignment horizontal="left" vertical="center" wrapText="1"/>
    </xf>
    <xf numFmtId="165" fontId="19" fillId="2" borderId="1" xfId="1" applyNumberFormat="1" applyFont="1" applyFill="1" applyBorder="1" applyAlignment="1">
      <alignment horizontal="left" vertical="center" wrapText="1"/>
    </xf>
    <xf numFmtId="0" fontId="0" fillId="0" borderId="4" xfId="0" applyBorder="1" applyAlignment="1"/>
    <xf numFmtId="165" fontId="2" fillId="2" borderId="0" xfId="1" applyNumberFormat="1" applyFont="1" applyFill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65" fontId="21" fillId="2" borderId="1" xfId="1" applyNumberFormat="1" applyFont="1" applyFill="1" applyBorder="1" applyAlignment="1">
      <alignment horizontal="left" vertical="center" wrapText="1"/>
    </xf>
    <xf numFmtId="165" fontId="2" fillId="2" borderId="0" xfId="1" applyNumberFormat="1" applyFont="1" applyFill="1" applyAlignment="1">
      <alignment vertical="center" wrapText="1"/>
    </xf>
    <xf numFmtId="165" fontId="2" fillId="4" borderId="0" xfId="1" applyNumberFormat="1" applyFont="1" applyFill="1" applyAlignment="1">
      <alignment vertical="center" wrapText="1"/>
    </xf>
    <xf numFmtId="165" fontId="13" fillId="2" borderId="4" xfId="1" applyNumberFormat="1" applyFont="1" applyFill="1" applyBorder="1" applyAlignment="1">
      <alignment horizontal="center" vertical="center" wrapText="1"/>
    </xf>
    <xf numFmtId="165" fontId="24" fillId="2" borderId="0" xfId="1" applyNumberFormat="1" applyFont="1" applyFill="1" applyAlignment="1">
      <alignment horizontal="center" vertical="center" wrapText="1"/>
    </xf>
    <xf numFmtId="165" fontId="24" fillId="2" borderId="1" xfId="1" applyNumberFormat="1" applyFont="1" applyFill="1" applyBorder="1" applyAlignment="1">
      <alignment horizontal="center" vertical="center" wrapText="1"/>
    </xf>
    <xf numFmtId="165" fontId="26" fillId="2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20" fillId="2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left" vertical="center"/>
    </xf>
    <xf numFmtId="165" fontId="2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/>
    </xf>
    <xf numFmtId="165" fontId="7" fillId="2" borderId="1" xfId="1" applyNumberFormat="1" applyFont="1" applyFill="1" applyBorder="1" applyAlignment="1">
      <alignment horizontal="left" vertical="center"/>
    </xf>
    <xf numFmtId="165" fontId="28" fillId="2" borderId="1" xfId="1" applyNumberFormat="1" applyFont="1" applyFill="1" applyBorder="1" applyAlignment="1">
      <alignment horizontal="center" vertical="center" wrapText="1"/>
    </xf>
    <xf numFmtId="165" fontId="28" fillId="2" borderId="1" xfId="1" applyNumberFormat="1" applyFont="1" applyFill="1" applyBorder="1" applyAlignment="1">
      <alignment horizontal="center" vertical="center"/>
    </xf>
    <xf numFmtId="165" fontId="27" fillId="0" borderId="1" xfId="1" applyNumberFormat="1" applyFont="1" applyFill="1" applyBorder="1" applyAlignment="1">
      <alignment horizontal="center" vertical="center" wrapText="1"/>
    </xf>
    <xf numFmtId="165" fontId="2" fillId="2" borderId="0" xfId="1" applyNumberFormat="1" applyFont="1" applyFill="1" applyBorder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/>
    </xf>
    <xf numFmtId="165" fontId="2" fillId="2" borderId="1" xfId="1" applyNumberFormat="1" applyFont="1" applyFill="1" applyBorder="1" applyAlignment="1">
      <alignment vertical="center"/>
    </xf>
    <xf numFmtId="165" fontId="2" fillId="2" borderId="1" xfId="1" applyNumberFormat="1" applyFont="1" applyFill="1" applyBorder="1" applyAlignment="1">
      <alignment vertical="center" wrapText="1"/>
    </xf>
    <xf numFmtId="165" fontId="8" fillId="2" borderId="1" xfId="1" applyNumberFormat="1" applyFont="1" applyFill="1" applyBorder="1" applyAlignment="1">
      <alignment horizontal="center" vertical="center"/>
    </xf>
    <xf numFmtId="165" fontId="30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vertical="center"/>
    </xf>
    <xf numFmtId="165" fontId="7" fillId="2" borderId="1" xfId="1" applyNumberFormat="1" applyFont="1" applyFill="1" applyBorder="1" applyAlignment="1">
      <alignment vertical="center" wrapText="1"/>
    </xf>
    <xf numFmtId="165" fontId="7" fillId="2" borderId="1" xfId="1" applyNumberFormat="1" applyFont="1" applyFill="1" applyBorder="1" applyAlignment="1">
      <alignment horizontal="left" vertical="center" wrapText="1"/>
    </xf>
    <xf numFmtId="165" fontId="20" fillId="2" borderId="1" xfId="1" applyNumberFormat="1" applyFont="1" applyFill="1" applyBorder="1" applyAlignment="1">
      <alignment horizontal="left" vertical="center" wrapText="1"/>
    </xf>
    <xf numFmtId="165" fontId="20" fillId="2" borderId="1" xfId="1" applyNumberFormat="1" applyFont="1" applyFill="1" applyBorder="1" applyAlignment="1">
      <alignment horizontal="left" vertical="center"/>
    </xf>
    <xf numFmtId="165" fontId="8" fillId="2" borderId="0" xfId="1" applyNumberFormat="1" applyFont="1" applyFill="1" applyAlignment="1">
      <alignment horizontal="center" vertical="center"/>
    </xf>
    <xf numFmtId="165" fontId="20" fillId="2" borderId="0" xfId="1" applyNumberFormat="1" applyFont="1" applyFill="1" applyAlignment="1">
      <alignment vertical="center"/>
    </xf>
    <xf numFmtId="165" fontId="20" fillId="2" borderId="0" xfId="1" applyNumberFormat="1" applyFont="1" applyFill="1" applyBorder="1" applyAlignment="1">
      <alignment horizontal="left" vertical="center"/>
    </xf>
    <xf numFmtId="165" fontId="5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left" vertical="center"/>
    </xf>
    <xf numFmtId="165" fontId="6" fillId="2" borderId="1" xfId="1" applyNumberFormat="1" applyFont="1" applyFill="1" applyBorder="1" applyAlignment="1">
      <alignment vertical="center"/>
    </xf>
    <xf numFmtId="165" fontId="31" fillId="2" borderId="1" xfId="1" applyNumberFormat="1" applyFont="1" applyFill="1" applyBorder="1" applyAlignment="1">
      <alignment horizontal="left" vertical="center" wrapText="1" readingOrder="1"/>
    </xf>
    <xf numFmtId="165" fontId="32" fillId="2" borderId="1" xfId="1" applyNumberFormat="1" applyFont="1" applyFill="1" applyBorder="1" applyAlignment="1">
      <alignment horizontal="left" vertical="center" wrapText="1" readingOrder="1"/>
    </xf>
    <xf numFmtId="165" fontId="33" fillId="2" borderId="1" xfId="1" applyNumberFormat="1" applyFont="1" applyFill="1" applyBorder="1" applyAlignment="1">
      <alignment horizontal="left" vertical="center" wrapText="1" readingOrder="1"/>
    </xf>
    <xf numFmtId="165" fontId="34" fillId="2" borderId="1" xfId="1" applyNumberFormat="1" applyFont="1" applyFill="1" applyBorder="1" applyAlignment="1">
      <alignment horizontal="left" vertical="center" wrapText="1" readingOrder="1"/>
    </xf>
    <xf numFmtId="165" fontId="28" fillId="2" borderId="1" xfId="1" applyNumberFormat="1" applyFont="1" applyFill="1" applyBorder="1" applyAlignment="1">
      <alignment horizontal="left" vertical="center"/>
    </xf>
    <xf numFmtId="165" fontId="8" fillId="2" borderId="1" xfId="1" applyNumberFormat="1" applyFont="1" applyFill="1" applyBorder="1" applyAlignment="1">
      <alignment horizontal="left" vertical="center" wrapText="1"/>
    </xf>
    <xf numFmtId="165" fontId="20" fillId="2" borderId="0" xfId="1" applyNumberFormat="1" applyFont="1" applyFill="1" applyAlignment="1">
      <alignment horizontal="center" vertical="center"/>
    </xf>
    <xf numFmtId="165" fontId="35" fillId="2" borderId="0" xfId="1" applyNumberFormat="1" applyFont="1" applyFill="1" applyAlignment="1">
      <alignment vertical="center"/>
    </xf>
    <xf numFmtId="165" fontId="2" fillId="2" borderId="0" xfId="1" applyNumberFormat="1" applyFont="1" applyFill="1"/>
    <xf numFmtId="165" fontId="28" fillId="2" borderId="0" xfId="1" applyNumberFormat="1" applyFont="1" applyFill="1"/>
    <xf numFmtId="165" fontId="2" fillId="0" borderId="0" xfId="1" applyNumberFormat="1" applyFont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165" fontId="38" fillId="0" borderId="1" xfId="1" applyNumberFormat="1" applyFont="1" applyBorder="1" applyAlignment="1" applyProtection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 indent="1"/>
    </xf>
    <xf numFmtId="165" fontId="40" fillId="0" borderId="1" xfId="1" applyNumberFormat="1" applyFont="1" applyFill="1" applyBorder="1" applyAlignment="1" applyProtection="1">
      <alignment horizontal="center" vertical="center" wrapText="1"/>
    </xf>
    <xf numFmtId="0" fontId="41" fillId="5" borderId="1" xfId="0" applyFont="1" applyFill="1" applyBorder="1" applyAlignment="1">
      <alignment horizontal="left" vertical="center" wrapText="1" indent="2"/>
    </xf>
    <xf numFmtId="165" fontId="42" fillId="6" borderId="1" xfId="1" applyNumberFormat="1" applyFont="1" applyFill="1" applyBorder="1" applyAlignment="1" applyProtection="1">
      <alignment horizontal="center" vertical="center" wrapText="1"/>
    </xf>
    <xf numFmtId="0" fontId="34" fillId="0" borderId="1" xfId="0" applyFont="1" applyBorder="1" applyAlignment="1">
      <alignment horizontal="left" vertical="center" wrapText="1" indent="5"/>
    </xf>
    <xf numFmtId="165" fontId="34" fillId="0" borderId="1" xfId="1" applyNumberFormat="1" applyFont="1" applyFill="1" applyBorder="1" applyAlignment="1" applyProtection="1">
      <alignment horizontal="center" vertical="center" wrapText="1"/>
    </xf>
    <xf numFmtId="165" fontId="38" fillId="0" borderId="1" xfId="1" applyNumberFormat="1" applyFont="1" applyFill="1" applyBorder="1" applyAlignment="1" applyProtection="1">
      <alignment horizontal="center" vertical="center"/>
    </xf>
    <xf numFmtId="0" fontId="8" fillId="2" borderId="1" xfId="1" applyNumberFormat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65" fontId="44" fillId="2" borderId="1" xfId="1" applyNumberFormat="1" applyFont="1" applyFill="1" applyBorder="1" applyAlignment="1">
      <alignment horizontal="center" vertical="center"/>
    </xf>
    <xf numFmtId="165" fontId="45" fillId="0" borderId="1" xfId="1" applyNumberFormat="1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165" fontId="4" fillId="2" borderId="0" xfId="1" applyNumberFormat="1" applyFont="1" applyFill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center" vertical="center" wrapText="1"/>
    </xf>
    <xf numFmtId="165" fontId="4" fillId="2" borderId="0" xfId="1" applyNumberFormat="1" applyFont="1" applyFill="1" applyAlignment="1">
      <alignment horizontal="center" vertical="center" wrapText="1"/>
    </xf>
    <xf numFmtId="165" fontId="13" fillId="2" borderId="1" xfId="1" applyNumberFormat="1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46" fillId="2" borderId="1" xfId="1" applyNumberFormat="1" applyFont="1" applyFill="1" applyBorder="1" applyAlignment="1">
      <alignment horizontal="left" vertical="center" wrapText="1"/>
    </xf>
    <xf numFmtId="165" fontId="4" fillId="2" borderId="0" xfId="1" applyNumberFormat="1" applyFont="1" applyFill="1" applyAlignment="1">
      <alignment horizontal="center" vertical="center" wrapText="1"/>
    </xf>
    <xf numFmtId="165" fontId="2" fillId="2" borderId="0" xfId="1" applyNumberFormat="1" applyFont="1" applyFill="1" applyAlignment="1">
      <alignment horizontal="center" vertical="center" wrapText="1"/>
    </xf>
    <xf numFmtId="165" fontId="4" fillId="2" borderId="0" xfId="1" applyNumberFormat="1" applyFont="1" applyFill="1" applyAlignment="1">
      <alignment horizontal="center" vertical="center" wrapText="1"/>
    </xf>
    <xf numFmtId="165" fontId="13" fillId="2" borderId="1" xfId="1" applyNumberFormat="1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 indent="5"/>
    </xf>
    <xf numFmtId="165" fontId="2" fillId="2" borderId="1" xfId="1" applyNumberFormat="1" applyFont="1" applyFill="1" applyBorder="1" applyAlignment="1">
      <alignment horizontal="left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8" fillId="2" borderId="1" xfId="1" applyNumberFormat="1" applyFont="1" applyFill="1" applyBorder="1" applyAlignment="1">
      <alignment horizontal="center" vertical="center" wrapText="1"/>
    </xf>
    <xf numFmtId="165" fontId="2" fillId="2" borderId="0" xfId="1" applyNumberFormat="1" applyFont="1" applyFill="1"/>
    <xf numFmtId="165" fontId="4" fillId="2" borderId="0" xfId="1" applyNumberFormat="1" applyFont="1" applyFill="1" applyAlignment="1">
      <alignment horizontal="center" vertical="center" wrapText="1"/>
    </xf>
    <xf numFmtId="165" fontId="28" fillId="2" borderId="0" xfId="1" applyNumberFormat="1" applyFont="1" applyFill="1" applyBorder="1" applyAlignment="1">
      <alignment horizontal="center" vertical="center" wrapText="1"/>
    </xf>
    <xf numFmtId="165" fontId="2" fillId="2" borderId="0" xfId="1" applyNumberFormat="1" applyFont="1" applyFill="1" applyBorder="1" applyAlignment="1">
      <alignment horizontal="left" vertical="center" wrapText="1"/>
    </xf>
    <xf numFmtId="165" fontId="2" fillId="2" borderId="0" xfId="1" applyNumberFormat="1" applyFont="1" applyFill="1" applyBorder="1" applyAlignment="1">
      <alignment horizontal="center" vertical="center" wrapText="1"/>
    </xf>
    <xf numFmtId="165" fontId="14" fillId="2" borderId="1" xfId="1" applyNumberFormat="1" applyFont="1" applyFill="1" applyBorder="1" applyAlignment="1">
      <alignment horizontal="left" vertical="center" wrapText="1"/>
    </xf>
    <xf numFmtId="0" fontId="34" fillId="0" borderId="0" xfId="0" applyFont="1"/>
    <xf numFmtId="0" fontId="38" fillId="0" borderId="0" xfId="0" applyFont="1" applyAlignment="1">
      <alignment horizontal="left" vertical="center" wrapText="1"/>
    </xf>
    <xf numFmtId="167" fontId="23" fillId="2" borderId="1" xfId="1" applyNumberFormat="1" applyFont="1" applyFill="1" applyBorder="1" applyAlignment="1">
      <alignment horizontal="center" vertical="center" wrapText="1"/>
    </xf>
    <xf numFmtId="167" fontId="12" fillId="2" borderId="1" xfId="1" applyNumberFormat="1" applyFont="1" applyFill="1" applyBorder="1" applyAlignment="1">
      <alignment horizontal="center" vertical="center" wrapText="1"/>
    </xf>
    <xf numFmtId="167" fontId="15" fillId="2" borderId="1" xfId="1" applyNumberFormat="1" applyFont="1" applyFill="1" applyBorder="1" applyAlignment="1">
      <alignment horizontal="center" vertical="center" wrapText="1"/>
    </xf>
    <xf numFmtId="167" fontId="16" fillId="2" borderId="1" xfId="1" applyNumberFormat="1" applyFont="1" applyFill="1" applyBorder="1" applyAlignment="1">
      <alignment horizontal="center" vertical="center" wrapText="1"/>
    </xf>
    <xf numFmtId="167" fontId="17" fillId="2" borderId="1" xfId="1" applyNumberFormat="1" applyFont="1" applyFill="1" applyBorder="1" applyAlignment="1">
      <alignment horizontal="center" vertical="center" wrapText="1"/>
    </xf>
    <xf numFmtId="167" fontId="2" fillId="2" borderId="0" xfId="1" applyNumberFormat="1" applyFont="1" applyFill="1" applyAlignment="1">
      <alignment horizontal="center" vertical="center" wrapText="1"/>
    </xf>
    <xf numFmtId="167" fontId="2" fillId="2" borderId="0" xfId="1" applyNumberFormat="1" applyFont="1" applyFill="1" applyAlignment="1">
      <alignment horizontal="center" vertical="center"/>
    </xf>
    <xf numFmtId="167" fontId="30" fillId="2" borderId="1" xfId="1" applyNumberFormat="1" applyFont="1" applyFill="1" applyBorder="1" applyAlignment="1">
      <alignment horizontal="center" vertical="center" wrapText="1"/>
    </xf>
    <xf numFmtId="167" fontId="20" fillId="2" borderId="1" xfId="1" applyNumberFormat="1" applyFont="1" applyFill="1" applyBorder="1" applyAlignment="1">
      <alignment horizontal="center" vertical="center"/>
    </xf>
    <xf numFmtId="167" fontId="2" fillId="2" borderId="1" xfId="1" applyNumberFormat="1" applyFont="1" applyFill="1" applyBorder="1" applyAlignment="1">
      <alignment horizontal="center" vertical="center"/>
    </xf>
    <xf numFmtId="167" fontId="8" fillId="2" borderId="1" xfId="1" applyNumberFormat="1" applyFont="1" applyFill="1" applyBorder="1" applyAlignment="1">
      <alignment horizontal="center" vertical="center"/>
    </xf>
    <xf numFmtId="167" fontId="28" fillId="2" borderId="1" xfId="1" applyNumberFormat="1" applyFont="1" applyFill="1" applyBorder="1" applyAlignment="1">
      <alignment horizontal="center" vertical="center"/>
    </xf>
    <xf numFmtId="167" fontId="5" fillId="2" borderId="1" xfId="1" applyNumberFormat="1" applyFont="1" applyFill="1" applyBorder="1" applyAlignment="1">
      <alignment horizontal="center" vertical="center"/>
    </xf>
    <xf numFmtId="167" fontId="27" fillId="0" borderId="1" xfId="1" applyNumberFormat="1" applyFont="1" applyFill="1" applyBorder="1" applyAlignment="1">
      <alignment horizontal="center" vertical="center" wrapText="1"/>
    </xf>
    <xf numFmtId="167" fontId="0" fillId="0" borderId="0" xfId="1" applyNumberFormat="1" applyFont="1" applyAlignment="1">
      <alignment horizontal="center" vertical="center"/>
    </xf>
    <xf numFmtId="165" fontId="4" fillId="2" borderId="0" xfId="1" applyNumberFormat="1" applyFont="1" applyFill="1" applyAlignment="1">
      <alignment horizontal="center" vertical="center" wrapText="1"/>
    </xf>
    <xf numFmtId="165" fontId="13" fillId="2" borderId="1" xfId="1" applyNumberFormat="1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0" fillId="2" borderId="0" xfId="1" applyNumberFormat="1" applyFont="1" applyFill="1" applyAlignment="1">
      <alignment horizontal="center" vertical="center" wrapText="1"/>
    </xf>
    <xf numFmtId="167" fontId="2" fillId="2" borderId="0" xfId="1" applyNumberFormat="1" applyFont="1" applyFill="1" applyAlignment="1">
      <alignment horizontal="center" vertical="center" wrapText="1"/>
    </xf>
    <xf numFmtId="167" fontId="12" fillId="2" borderId="1" xfId="1" applyNumberFormat="1" applyFont="1" applyFill="1" applyBorder="1" applyAlignment="1">
      <alignment horizontal="center" vertical="center"/>
    </xf>
    <xf numFmtId="167" fontId="6" fillId="2" borderId="0" xfId="1" applyNumberFormat="1" applyFont="1" applyFill="1" applyAlignment="1">
      <alignment horizontal="center" vertical="center"/>
    </xf>
    <xf numFmtId="167" fontId="2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0" fillId="2" borderId="0" xfId="1" applyNumberFormat="1" applyFont="1" applyFill="1" applyAlignment="1">
      <alignment vertical="center" wrapText="1"/>
    </xf>
    <xf numFmtId="165" fontId="47" fillId="2" borderId="0" xfId="1" applyNumberFormat="1" applyFont="1" applyFill="1" applyAlignment="1">
      <alignment vertical="center" wrapText="1"/>
    </xf>
    <xf numFmtId="165" fontId="48" fillId="2" borderId="0" xfId="1" applyNumberFormat="1" applyFont="1" applyFill="1" applyAlignment="1">
      <alignment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7" fontId="13" fillId="2" borderId="4" xfId="1" applyNumberFormat="1" applyFont="1" applyFill="1" applyBorder="1" applyAlignment="1">
      <alignment wrapText="1"/>
    </xf>
    <xf numFmtId="165" fontId="8" fillId="2" borderId="0" xfId="1" applyNumberFormat="1" applyFont="1" applyFill="1" applyBorder="1" applyAlignment="1">
      <alignment horizontal="center" vertical="center"/>
    </xf>
    <xf numFmtId="167" fontId="13" fillId="2" borderId="2" xfId="1" applyNumberFormat="1" applyFont="1" applyFill="1" applyBorder="1" applyAlignment="1">
      <alignment vertical="center" wrapText="1"/>
    </xf>
    <xf numFmtId="167" fontId="8" fillId="2" borderId="2" xfId="1" applyNumberFormat="1" applyFont="1" applyFill="1" applyBorder="1" applyAlignment="1">
      <alignment horizontal="center" vertical="center"/>
    </xf>
    <xf numFmtId="167" fontId="2" fillId="2" borderId="2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wrapText="1"/>
    </xf>
    <xf numFmtId="167" fontId="20" fillId="2" borderId="2" xfId="1" applyNumberFormat="1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0" xfId="1" applyNumberFormat="1" applyFont="1" applyFill="1" applyBorder="1" applyAlignment="1">
      <alignment vertical="center"/>
    </xf>
    <xf numFmtId="165" fontId="20" fillId="2" borderId="2" xfId="1" applyNumberFormat="1" applyFont="1" applyFill="1" applyBorder="1" applyAlignment="1">
      <alignment horizontal="center" vertical="center" wrapText="1"/>
    </xf>
    <xf numFmtId="166" fontId="20" fillId="2" borderId="2" xfId="1" applyNumberFormat="1" applyFont="1" applyFill="1" applyBorder="1" applyAlignment="1">
      <alignment horizontal="center" vertical="center" wrapText="1"/>
    </xf>
    <xf numFmtId="165" fontId="36" fillId="2" borderId="0" xfId="1" applyNumberFormat="1" applyFont="1" applyFill="1" applyBorder="1"/>
    <xf numFmtId="165" fontId="2" fillId="2" borderId="0" xfId="1" applyNumberFormat="1" applyFont="1" applyFill="1" applyBorder="1"/>
    <xf numFmtId="165" fontId="2" fillId="2" borderId="2" xfId="1" applyNumberFormat="1" applyFont="1" applyFill="1" applyBorder="1" applyAlignment="1">
      <alignment horizontal="center" vertical="center" wrapText="1"/>
    </xf>
    <xf numFmtId="165" fontId="20" fillId="2" borderId="2" xfId="1" applyNumberFormat="1" applyFont="1" applyFill="1" applyBorder="1"/>
    <xf numFmtId="165" fontId="2" fillId="2" borderId="2" xfId="1" applyNumberFormat="1" applyFont="1" applyFill="1" applyBorder="1"/>
    <xf numFmtId="165" fontId="0" fillId="2" borderId="1" xfId="1" applyNumberFormat="1" applyFont="1" applyFill="1" applyBorder="1" applyAlignment="1">
      <alignment horizontal="center" vertical="center"/>
    </xf>
    <xf numFmtId="165" fontId="8" fillId="2" borderId="1" xfId="1" applyNumberFormat="1" applyFont="1" applyFill="1" applyBorder="1" applyAlignment="1">
      <alignment horizontal="center" vertical="center"/>
    </xf>
    <xf numFmtId="167" fontId="49" fillId="2" borderId="1" xfId="1" applyNumberFormat="1" applyFont="1" applyFill="1" applyBorder="1" applyAlignment="1">
      <alignment horizontal="center" vertical="center"/>
    </xf>
    <xf numFmtId="167" fontId="12" fillId="0" borderId="1" xfId="1" applyNumberFormat="1" applyFont="1" applyFill="1" applyBorder="1" applyAlignment="1">
      <alignment horizontal="center" vertical="center" wrapText="1"/>
    </xf>
    <xf numFmtId="167" fontId="16" fillId="0" borderId="1" xfId="1" applyNumberFormat="1" applyFont="1" applyFill="1" applyBorder="1" applyAlignment="1">
      <alignment horizontal="center" vertical="center" wrapText="1"/>
    </xf>
    <xf numFmtId="167" fontId="17" fillId="0" borderId="1" xfId="1" applyNumberFormat="1" applyFont="1" applyFill="1" applyBorder="1" applyAlignment="1">
      <alignment horizontal="center" vertical="center" wrapText="1"/>
    </xf>
    <xf numFmtId="165" fontId="16" fillId="0" borderId="1" xfId="1" applyNumberFormat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right" vertical="center" wrapText="1"/>
    </xf>
    <xf numFmtId="167" fontId="15" fillId="2" borderId="1" xfId="1" applyNumberFormat="1" applyFont="1" applyFill="1" applyBorder="1" applyAlignment="1">
      <alignment horizontal="right" vertical="center" wrapText="1"/>
    </xf>
    <xf numFmtId="0" fontId="15" fillId="0" borderId="1" xfId="1" applyNumberFormat="1" applyFont="1" applyFill="1" applyBorder="1" applyAlignment="1">
      <alignment horizontal="right" vertical="center" wrapText="1"/>
    </xf>
    <xf numFmtId="0" fontId="50" fillId="2" borderId="1" xfId="1" applyNumberFormat="1" applyFont="1" applyFill="1" applyBorder="1" applyAlignment="1">
      <alignment horizontal="right" vertical="center" wrapText="1"/>
    </xf>
    <xf numFmtId="0" fontId="12" fillId="2" borderId="1" xfId="1" applyNumberFormat="1" applyFont="1" applyFill="1" applyBorder="1" applyAlignment="1">
      <alignment horizontal="right" vertical="center" wrapText="1"/>
    </xf>
    <xf numFmtId="167" fontId="13" fillId="2" borderId="3" xfId="1" applyNumberFormat="1" applyFont="1" applyFill="1" applyBorder="1" applyAlignment="1">
      <alignment wrapText="1"/>
    </xf>
    <xf numFmtId="167" fontId="13" fillId="2" borderId="4" xfId="1" applyNumberFormat="1" applyFont="1" applyFill="1" applyBorder="1" applyAlignment="1">
      <alignment wrapText="1"/>
    </xf>
    <xf numFmtId="0" fontId="15" fillId="2" borderId="1" xfId="1" applyNumberFormat="1" applyFont="1" applyFill="1" applyBorder="1" applyAlignment="1">
      <alignment horizontal="right" wrapText="1"/>
    </xf>
    <xf numFmtId="0" fontId="12" fillId="2" borderId="1" xfId="1" applyNumberFormat="1" applyFont="1" applyFill="1" applyBorder="1" applyAlignment="1">
      <alignment horizontal="right" wrapText="1"/>
    </xf>
    <xf numFmtId="0" fontId="50" fillId="2" borderId="1" xfId="1" applyNumberFormat="1" applyFont="1" applyFill="1" applyBorder="1" applyAlignment="1">
      <alignment horizontal="right" wrapText="1"/>
    </xf>
    <xf numFmtId="0" fontId="50" fillId="0" borderId="1" xfId="1" applyNumberFormat="1" applyFont="1" applyFill="1" applyBorder="1" applyAlignment="1">
      <alignment horizontal="right" vertical="center" wrapText="1"/>
    </xf>
    <xf numFmtId="167" fontId="12" fillId="2" borderId="2" xfId="1" applyNumberFormat="1" applyFont="1" applyFill="1" applyBorder="1" applyAlignment="1">
      <alignment vertical="center"/>
    </xf>
    <xf numFmtId="165" fontId="8" fillId="2" borderId="1" xfId="1" applyNumberFormat="1" applyFont="1" applyFill="1" applyBorder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 wrapText="1"/>
    </xf>
    <xf numFmtId="165" fontId="4" fillId="2" borderId="0" xfId="1" applyNumberFormat="1" applyFont="1" applyFill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/>
    <xf numFmtId="165" fontId="12" fillId="0" borderId="1" xfId="1" applyNumberFormat="1" applyFont="1" applyFill="1" applyBorder="1" applyAlignment="1">
      <alignment horizontal="center" vertical="center" wrapText="1"/>
    </xf>
    <xf numFmtId="165" fontId="17" fillId="0" borderId="1" xfId="1" applyNumberFormat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167" fontId="13" fillId="2" borderId="2" xfId="1" applyNumberFormat="1" applyFont="1" applyFill="1" applyBorder="1" applyAlignment="1">
      <alignment horizontal="center" vertical="center" wrapText="1"/>
    </xf>
    <xf numFmtId="167" fontId="20" fillId="2" borderId="1" xfId="1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/>
    </xf>
    <xf numFmtId="165" fontId="2" fillId="0" borderId="2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Alignment="1">
      <alignment horizontal="center" vertical="center"/>
    </xf>
    <xf numFmtId="165" fontId="30" fillId="0" borderId="1" xfId="1" applyNumberFormat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167" fontId="12" fillId="0" borderId="2" xfId="1" applyNumberFormat="1" applyFont="1" applyFill="1" applyBorder="1" applyAlignment="1">
      <alignment vertical="center"/>
    </xf>
    <xf numFmtId="165" fontId="20" fillId="0" borderId="1" xfId="1" applyNumberFormat="1" applyFont="1" applyFill="1" applyBorder="1" applyAlignment="1">
      <alignment horizontal="center" vertical="center"/>
    </xf>
    <xf numFmtId="165" fontId="20" fillId="0" borderId="2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left" vertical="center" wrapText="1"/>
    </xf>
    <xf numFmtId="165" fontId="2" fillId="0" borderId="1" xfId="1" applyNumberFormat="1" applyFont="1" applyFill="1" applyBorder="1" applyAlignment="1">
      <alignment horizontal="left" vertical="center"/>
    </xf>
    <xf numFmtId="165" fontId="14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/>
    <xf numFmtId="165" fontId="45" fillId="0" borderId="1" xfId="1" applyNumberFormat="1" applyFont="1" applyBorder="1" applyAlignment="1">
      <alignment horizontal="left" vertical="center" wrapText="1"/>
    </xf>
    <xf numFmtId="165" fontId="28" fillId="2" borderId="1" xfId="1" applyNumberFormat="1" applyFont="1" applyFill="1" applyBorder="1" applyAlignment="1">
      <alignment horizontal="center" vertical="center"/>
    </xf>
    <xf numFmtId="165" fontId="28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165" fontId="2" fillId="2" borderId="0" xfId="1" applyNumberFormat="1" applyFont="1" applyFill="1" applyAlignment="1">
      <alignment horizontal="center" vertical="center" wrapText="1"/>
    </xf>
    <xf numFmtId="167" fontId="2" fillId="0" borderId="0" xfId="1" applyNumberFormat="1" applyFont="1" applyFill="1" applyAlignment="1">
      <alignment horizontal="center" vertical="center" wrapText="1"/>
    </xf>
    <xf numFmtId="167" fontId="23" fillId="0" borderId="1" xfId="1" applyNumberFormat="1" applyFont="1" applyFill="1" applyBorder="1" applyAlignment="1">
      <alignment horizontal="center" vertical="center" wrapText="1"/>
    </xf>
    <xf numFmtId="167" fontId="15" fillId="0" borderId="1" xfId="1" applyNumberFormat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right" wrapText="1"/>
    </xf>
    <xf numFmtId="0" fontId="50" fillId="0" borderId="1" xfId="1" applyNumberFormat="1" applyFont="1" applyFill="1" applyBorder="1" applyAlignment="1">
      <alignment horizontal="right" wrapText="1"/>
    </xf>
    <xf numFmtId="167" fontId="50" fillId="0" borderId="1" xfId="1" applyNumberFormat="1" applyFont="1" applyFill="1" applyBorder="1" applyAlignment="1">
      <alignment horizontal="center" vertical="center" wrapText="1"/>
    </xf>
    <xf numFmtId="165" fontId="14" fillId="0" borderId="0" xfId="1" applyNumberFormat="1" applyFont="1" applyFill="1" applyAlignment="1">
      <alignment horizontal="center" vertical="center" wrapText="1"/>
    </xf>
    <xf numFmtId="167" fontId="14" fillId="0" borderId="0" xfId="1" applyNumberFormat="1" applyFont="1" applyFill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7" fontId="27" fillId="0" borderId="2" xfId="1" applyNumberFormat="1" applyFont="1" applyFill="1" applyBorder="1" applyAlignment="1">
      <alignment horizontal="center" vertical="center"/>
    </xf>
    <xf numFmtId="165" fontId="27" fillId="0" borderId="4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0" borderId="2" xfId="1" applyNumberFormat="1" applyFont="1" applyFill="1" applyBorder="1" applyAlignment="1">
      <alignment horizontal="center" vertical="center"/>
    </xf>
    <xf numFmtId="165" fontId="2" fillId="0" borderId="3" xfId="1" applyNumberFormat="1" applyFont="1" applyFill="1" applyBorder="1" applyAlignment="1">
      <alignment horizontal="center" vertical="center"/>
    </xf>
    <xf numFmtId="165" fontId="2" fillId="0" borderId="4" xfId="1" applyNumberFormat="1" applyFont="1" applyFill="1" applyBorder="1" applyAlignment="1">
      <alignment horizontal="center" vertical="center"/>
    </xf>
    <xf numFmtId="167" fontId="13" fillId="2" borderId="2" xfId="1" applyNumberFormat="1" applyFont="1" applyFill="1" applyBorder="1" applyAlignment="1">
      <alignment horizontal="center" vertical="center" wrapText="1"/>
    </xf>
    <xf numFmtId="167" fontId="13" fillId="2" borderId="3" xfId="1" applyNumberFormat="1" applyFont="1" applyFill="1" applyBorder="1" applyAlignment="1">
      <alignment wrapText="1"/>
    </xf>
    <xf numFmtId="167" fontId="13" fillId="2" borderId="4" xfId="1" applyNumberFormat="1" applyFont="1" applyFill="1" applyBorder="1" applyAlignment="1">
      <alignment wrapText="1"/>
    </xf>
    <xf numFmtId="165" fontId="27" fillId="0" borderId="2" xfId="1" applyNumberFormat="1" applyFont="1" applyFill="1" applyBorder="1" applyAlignment="1">
      <alignment horizontal="center" vertical="center"/>
    </xf>
    <xf numFmtId="165" fontId="2" fillId="0" borderId="10" xfId="1" applyNumberFormat="1" applyFont="1" applyFill="1" applyBorder="1" applyAlignment="1">
      <alignment horizontal="center" vertical="center" wrapText="1"/>
    </xf>
    <xf numFmtId="165" fontId="2" fillId="3" borderId="13" xfId="1" applyNumberFormat="1" applyFont="1" applyFill="1" applyBorder="1" applyAlignment="1">
      <alignment horizontal="center" vertical="center" wrapText="1"/>
    </xf>
    <xf numFmtId="165" fontId="2" fillId="3" borderId="14" xfId="1" applyNumberFormat="1" applyFont="1" applyFill="1" applyBorder="1" applyAlignment="1">
      <alignment horizontal="center" vertical="center" wrapText="1"/>
    </xf>
    <xf numFmtId="165" fontId="2" fillId="0" borderId="11" xfId="1" applyNumberFormat="1" applyFont="1" applyFill="1" applyBorder="1" applyAlignment="1">
      <alignment horizontal="center" vertical="center" wrapText="1"/>
    </xf>
    <xf numFmtId="165" fontId="2" fillId="3" borderId="0" xfId="1" applyNumberFormat="1" applyFont="1" applyFill="1" applyBorder="1" applyAlignment="1">
      <alignment horizontal="center" vertical="center" wrapText="1"/>
    </xf>
    <xf numFmtId="165" fontId="2" fillId="3" borderId="8" xfId="1" applyNumberFormat="1" applyFont="1" applyFill="1" applyBorder="1" applyAlignment="1">
      <alignment horizontal="center" vertical="center" wrapText="1"/>
    </xf>
    <xf numFmtId="165" fontId="2" fillId="0" borderId="12" xfId="1" applyNumberFormat="1" applyFont="1" applyFill="1" applyBorder="1" applyAlignment="1">
      <alignment horizontal="center" vertical="center" wrapText="1"/>
    </xf>
    <xf numFmtId="165" fontId="2" fillId="3" borderId="9" xfId="1" applyNumberFormat="1" applyFont="1" applyFill="1" applyBorder="1" applyAlignment="1">
      <alignment horizontal="center" vertical="center" wrapText="1"/>
    </xf>
    <xf numFmtId="165" fontId="2" fillId="3" borderId="15" xfId="1" applyNumberFormat="1" applyFont="1" applyFill="1" applyBorder="1" applyAlignment="1">
      <alignment horizontal="center" vertical="center" wrapText="1"/>
    </xf>
    <xf numFmtId="167" fontId="8" fillId="2" borderId="5" xfId="1" applyNumberFormat="1" applyFont="1" applyFill="1" applyBorder="1" applyAlignment="1">
      <alignment horizontal="center" vertical="center" wrapText="1"/>
    </xf>
    <xf numFmtId="167" fontId="8" fillId="2" borderId="6" xfId="1" applyNumberFormat="1" applyFont="1" applyFill="1" applyBorder="1" applyAlignment="1">
      <alignment horizontal="center" vertical="center" wrapText="1"/>
    </xf>
    <xf numFmtId="165" fontId="30" fillId="2" borderId="2" xfId="1" applyNumberFormat="1" applyFont="1" applyFill="1" applyBorder="1" applyAlignment="1">
      <alignment horizontal="center" vertical="center"/>
    </xf>
    <xf numFmtId="165" fontId="30" fillId="2" borderId="4" xfId="1" applyNumberFormat="1" applyFont="1" applyFill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8" fillId="2" borderId="1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 wrapText="1"/>
    </xf>
    <xf numFmtId="165" fontId="8" fillId="2" borderId="13" xfId="1" applyNumberFormat="1" applyFont="1" applyFill="1" applyBorder="1" applyAlignment="1">
      <alignment horizontal="center" vertical="center" wrapText="1"/>
    </xf>
    <xf numFmtId="165" fontId="8" fillId="2" borderId="14" xfId="1" applyNumberFormat="1" applyFont="1" applyFill="1" applyBorder="1" applyAlignment="1">
      <alignment horizontal="center" vertical="center" wrapText="1"/>
    </xf>
    <xf numFmtId="165" fontId="8" fillId="2" borderId="11" xfId="1" applyNumberFormat="1" applyFont="1" applyFill="1" applyBorder="1" applyAlignment="1">
      <alignment horizontal="center" vertical="center" wrapText="1"/>
    </xf>
    <xf numFmtId="165" fontId="8" fillId="2" borderId="0" xfId="1" applyNumberFormat="1" applyFont="1" applyFill="1" applyBorder="1" applyAlignment="1">
      <alignment horizontal="center" vertical="center" wrapText="1"/>
    </xf>
    <xf numFmtId="165" fontId="8" fillId="2" borderId="8" xfId="1" applyNumberFormat="1" applyFont="1" applyFill="1" applyBorder="1" applyAlignment="1">
      <alignment horizontal="center" vertical="center" wrapText="1"/>
    </xf>
    <xf numFmtId="165" fontId="8" fillId="2" borderId="12" xfId="1" applyNumberFormat="1" applyFont="1" applyFill="1" applyBorder="1" applyAlignment="1">
      <alignment horizontal="center" vertical="center" wrapText="1"/>
    </xf>
    <xf numFmtId="165" fontId="8" fillId="2" borderId="9" xfId="1" applyNumberFormat="1" applyFont="1" applyFill="1" applyBorder="1" applyAlignment="1">
      <alignment horizontal="center" vertical="center" wrapText="1"/>
    </xf>
    <xf numFmtId="165" fontId="8" fillId="2" borderId="15" xfId="1" applyNumberFormat="1" applyFont="1" applyFill="1" applyBorder="1" applyAlignment="1">
      <alignment horizontal="center" vertical="center" wrapText="1"/>
    </xf>
    <xf numFmtId="165" fontId="8" fillId="2" borderId="0" xfId="1" applyNumberFormat="1" applyFont="1" applyFill="1" applyAlignment="1">
      <alignment horizontal="center" vertical="center" wrapText="1"/>
    </xf>
    <xf numFmtId="165" fontId="29" fillId="2" borderId="9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20" fillId="2" borderId="0" xfId="1" applyNumberFormat="1" applyFont="1" applyFill="1" applyAlignment="1">
      <alignment horizontal="left" vertical="center"/>
    </xf>
    <xf numFmtId="165" fontId="20" fillId="2" borderId="9" xfId="1" applyNumberFormat="1" applyFont="1" applyFill="1" applyBorder="1" applyAlignment="1">
      <alignment horizontal="left" vertical="center"/>
    </xf>
    <xf numFmtId="165" fontId="8" fillId="2" borderId="5" xfId="1" applyNumberFormat="1" applyFont="1" applyFill="1" applyBorder="1" applyAlignment="1">
      <alignment horizontal="center" vertical="center" wrapText="1"/>
    </xf>
    <xf numFmtId="165" fontId="8" fillId="2" borderId="6" xfId="1" applyNumberFormat="1" applyFont="1" applyFill="1" applyBorder="1" applyAlignment="1">
      <alignment horizontal="center" vertical="center" wrapText="1"/>
    </xf>
    <xf numFmtId="165" fontId="20" fillId="2" borderId="0" xfId="1" applyNumberFormat="1" applyFont="1" applyFill="1" applyBorder="1" applyAlignment="1">
      <alignment horizontal="left" vertical="center"/>
    </xf>
    <xf numFmtId="165" fontId="20" fillId="0" borderId="0" xfId="1" applyNumberFormat="1" applyFont="1" applyFill="1" applyAlignment="1">
      <alignment horizontal="center" vertical="center" wrapText="1"/>
    </xf>
    <xf numFmtId="165" fontId="2" fillId="2" borderId="0" xfId="1" applyNumberFormat="1" applyFont="1" applyFill="1" applyAlignment="1">
      <alignment horizontal="center" vertical="center" wrapText="1"/>
    </xf>
    <xf numFmtId="165" fontId="4" fillId="2" borderId="0" xfId="1" applyNumberFormat="1" applyFont="1" applyFill="1" applyAlignment="1">
      <alignment horizontal="center" vertical="center" wrapText="1"/>
    </xf>
    <xf numFmtId="167" fontId="2" fillId="0" borderId="0" xfId="1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 vertical="center" wrapText="1"/>
    </xf>
    <xf numFmtId="167" fontId="2" fillId="2" borderId="0" xfId="1" applyNumberFormat="1" applyFont="1" applyFill="1" applyAlignment="1">
      <alignment horizontal="center" vertical="center" wrapText="1"/>
    </xf>
    <xf numFmtId="167" fontId="13" fillId="2" borderId="5" xfId="1" applyNumberFormat="1" applyFont="1" applyFill="1" applyBorder="1" applyAlignment="1">
      <alignment horizontal="center" vertical="center" wrapText="1"/>
    </xf>
    <xf numFmtId="167" fontId="13" fillId="2" borderId="6" xfId="1" applyNumberFormat="1" applyFont="1" applyFill="1" applyBorder="1" applyAlignment="1">
      <alignment horizontal="center" vertical="center" wrapText="1"/>
    </xf>
    <xf numFmtId="167" fontId="23" fillId="2" borderId="2" xfId="1" applyNumberFormat="1" applyFont="1" applyFill="1" applyBorder="1" applyAlignment="1">
      <alignment horizontal="center" vertical="center" wrapText="1"/>
    </xf>
    <xf numFmtId="167" fontId="23" fillId="2" borderId="4" xfId="1" applyNumberFormat="1" applyFont="1" applyFill="1" applyBorder="1" applyAlignment="1">
      <alignment horizontal="center" vertical="center" wrapText="1"/>
    </xf>
    <xf numFmtId="165" fontId="13" fillId="2" borderId="1" xfId="1" applyNumberFormat="1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7" fontId="25" fillId="2" borderId="9" xfId="1" applyNumberFormat="1" applyFont="1" applyFill="1" applyBorder="1" applyAlignment="1">
      <alignment horizontal="right" vertical="center" wrapText="1"/>
    </xf>
    <xf numFmtId="165" fontId="13" fillId="2" borderId="5" xfId="1" applyNumberFormat="1" applyFont="1" applyFill="1" applyBorder="1" applyAlignment="1">
      <alignment horizontal="center" vertical="center" wrapText="1"/>
    </xf>
    <xf numFmtId="165" fontId="13" fillId="2" borderId="7" xfId="1" applyNumberFormat="1" applyFont="1" applyFill="1" applyBorder="1" applyAlignment="1">
      <alignment horizontal="center" vertical="center" wrapText="1"/>
    </xf>
    <xf numFmtId="165" fontId="13" fillId="2" borderId="6" xfId="1" applyNumberFormat="1" applyFont="1" applyFill="1" applyBorder="1" applyAlignment="1">
      <alignment horizontal="center" vertical="center" wrapText="1"/>
    </xf>
    <xf numFmtId="165" fontId="11" fillId="2" borderId="3" xfId="1" applyNumberFormat="1" applyFont="1" applyFill="1" applyBorder="1" applyAlignment="1">
      <alignment horizontal="center" vertical="center" wrapText="1"/>
    </xf>
    <xf numFmtId="0" fontId="0" fillId="0" borderId="4" xfId="0" applyBorder="1"/>
    <xf numFmtId="167" fontId="13" fillId="0" borderId="2" xfId="1" applyNumberFormat="1" applyFont="1" applyFill="1" applyBorder="1" applyAlignment="1">
      <alignment horizontal="center" vertical="center" wrapText="1"/>
    </xf>
    <xf numFmtId="165" fontId="13" fillId="0" borderId="3" xfId="1" applyNumberFormat="1" applyFont="1" applyFill="1" applyBorder="1" applyAlignment="1">
      <alignment horizontal="center" vertical="center" wrapText="1"/>
    </xf>
    <xf numFmtId="165" fontId="13" fillId="0" borderId="4" xfId="1" applyNumberFormat="1" applyFont="1" applyFill="1" applyBorder="1" applyAlignment="1">
      <alignment horizontal="center" vertical="center" wrapText="1"/>
    </xf>
    <xf numFmtId="167" fontId="13" fillId="0" borderId="5" xfId="1" applyNumberFormat="1" applyFont="1" applyFill="1" applyBorder="1" applyAlignment="1">
      <alignment horizontal="center" vertical="center" wrapText="1"/>
    </xf>
    <xf numFmtId="167" fontId="13" fillId="0" borderId="6" xfId="1" applyNumberFormat="1" applyFont="1" applyFill="1" applyBorder="1" applyAlignment="1">
      <alignment horizontal="center" vertical="center" wrapText="1"/>
    </xf>
    <xf numFmtId="165" fontId="23" fillId="0" borderId="2" xfId="1" applyNumberFormat="1" applyFont="1" applyFill="1" applyBorder="1" applyAlignment="1">
      <alignment horizontal="center" vertical="center" wrapText="1"/>
    </xf>
    <xf numFmtId="165" fontId="23" fillId="0" borderId="4" xfId="1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F0"/>
  </sheetPr>
  <dimension ref="A1:K55"/>
  <sheetViews>
    <sheetView view="pageBreakPreview" topLeftCell="B1" zoomScale="120" zoomScaleNormal="130" zoomScaleSheetLayoutView="120" workbookViewId="0">
      <selection activeCell="J7" sqref="J7"/>
    </sheetView>
  </sheetViews>
  <sheetFormatPr defaultRowHeight="12.75"/>
  <cols>
    <col min="1" max="1" width="2.42578125" style="68" hidden="1" customWidth="1"/>
    <col min="2" max="2" width="36.85546875" style="1" customWidth="1"/>
    <col min="3" max="3" width="10.85546875" style="1" bestFit="1" customWidth="1"/>
    <col min="4" max="4" width="9.42578125" style="2" customWidth="1"/>
    <col min="5" max="5" width="9.28515625" style="2" customWidth="1"/>
    <col min="6" max="6" width="11.28515625" style="1" bestFit="1" customWidth="1"/>
    <col min="7" max="7" width="11.42578125" style="1" bestFit="1" customWidth="1"/>
    <col min="8" max="8" width="10.7109375" style="1" bestFit="1" customWidth="1"/>
    <col min="9" max="9" width="10.85546875" style="1" bestFit="1" customWidth="1"/>
    <col min="10" max="10" width="10.85546875" style="123" bestFit="1" customWidth="1"/>
    <col min="11" max="11" width="10.28515625" style="2" bestFit="1" customWidth="1"/>
    <col min="12" max="12" width="9.140625" style="1"/>
    <col min="13" max="13" width="14.5703125" style="1" bestFit="1" customWidth="1"/>
    <col min="14" max="14" width="9.140625" style="1"/>
    <col min="15" max="15" width="14.5703125" style="1" bestFit="1" customWidth="1"/>
    <col min="16" max="16384" width="9.140625" style="1"/>
  </cols>
  <sheetData>
    <row r="1" spans="1:11" ht="15" customHeight="1">
      <c r="B1" s="215" t="s">
        <v>0</v>
      </c>
      <c r="C1" s="223" t="s">
        <v>514</v>
      </c>
      <c r="D1" s="224"/>
      <c r="E1" s="225"/>
      <c r="F1" s="216" t="s">
        <v>515</v>
      </c>
      <c r="G1" s="217"/>
      <c r="H1" s="218"/>
      <c r="I1" s="219" t="s">
        <v>517</v>
      </c>
      <c r="J1" s="220"/>
      <c r="K1" s="221"/>
    </row>
    <row r="2" spans="1:11" ht="15.75" customHeight="1">
      <c r="A2" s="68" t="s">
        <v>114</v>
      </c>
      <c r="B2" s="215"/>
      <c r="C2" s="226"/>
      <c r="D2" s="227"/>
      <c r="E2" s="228"/>
      <c r="F2" s="211" t="s">
        <v>96</v>
      </c>
      <c r="G2" s="222" t="s">
        <v>115</v>
      </c>
      <c r="H2" s="214"/>
      <c r="I2" s="211" t="s">
        <v>96</v>
      </c>
      <c r="J2" s="213" t="s">
        <v>115</v>
      </c>
      <c r="K2" s="214"/>
    </row>
    <row r="3" spans="1:11" ht="24.75">
      <c r="A3" s="68" t="s">
        <v>114</v>
      </c>
      <c r="B3" s="215"/>
      <c r="C3" s="229"/>
      <c r="D3" s="230"/>
      <c r="E3" s="231"/>
      <c r="F3" s="212"/>
      <c r="G3" s="39" t="s">
        <v>117</v>
      </c>
      <c r="H3" s="39" t="s">
        <v>326</v>
      </c>
      <c r="I3" s="212"/>
      <c r="J3" s="122" t="s">
        <v>117</v>
      </c>
      <c r="K3" s="39" t="s">
        <v>326</v>
      </c>
    </row>
    <row r="4" spans="1:11" ht="15" customHeight="1">
      <c r="A4" s="68" t="str">
        <f>IF((C4+F4+I4)=0,"b","a")</f>
        <v>a</v>
      </c>
      <c r="B4" s="35" t="s">
        <v>268</v>
      </c>
      <c r="C4" s="35">
        <f>D4+E4</f>
        <v>29540.725999999995</v>
      </c>
      <c r="D4" s="35">
        <f t="shared" ref="D4:K4" si="0">D5+D6+D7</f>
        <v>21472.732999999997</v>
      </c>
      <c r="E4" s="35">
        <f t="shared" si="0"/>
        <v>8067.9929999999995</v>
      </c>
      <c r="F4" s="183">
        <f>G4+H4</f>
        <v>29196.588</v>
      </c>
      <c r="G4" s="119">
        <f>G5+G6+G7</f>
        <v>24251.200000000001</v>
      </c>
      <c r="H4" s="183">
        <f t="shared" si="0"/>
        <v>4945.3879999999999</v>
      </c>
      <c r="I4" s="119">
        <f>J4+K4</f>
        <v>4933.7900000000009</v>
      </c>
      <c r="J4" s="119">
        <f t="shared" si="0"/>
        <v>4869.8240000000005</v>
      </c>
      <c r="K4" s="35">
        <f t="shared" si="0"/>
        <v>63.966000000000001</v>
      </c>
    </row>
    <row r="5" spans="1:11" ht="15" customHeight="1">
      <c r="A5" s="68" t="str">
        <f t="shared" ref="A5:A45" si="1">IF((C5+F5+I5)=0,"b","a")</f>
        <v>a</v>
      </c>
      <c r="B5" s="32" t="s">
        <v>2</v>
      </c>
      <c r="C5" s="31">
        <f>D5+E5</f>
        <v>19932.726999999999</v>
      </c>
      <c r="D5" s="30">
        <f>შემოსავლები!D23</f>
        <v>19932.726999999999</v>
      </c>
      <c r="E5" s="30">
        <f>შემოსავლები!E23</f>
        <v>0</v>
      </c>
      <c r="F5" s="31">
        <f t="shared" ref="F5:F15" si="2">G5+H5</f>
        <v>23299.599999999999</v>
      </c>
      <c r="G5" s="30">
        <f>შემოსავლები!G23</f>
        <v>23299.599999999999</v>
      </c>
      <c r="H5" s="30">
        <f>შემოსავლები!H23</f>
        <v>0</v>
      </c>
      <c r="I5" s="31">
        <f t="shared" ref="I5:I15" si="3">J5+K5</f>
        <v>4542.683</v>
      </c>
      <c r="J5" s="118">
        <f>შემოსავლები!J23</f>
        <v>4542.683</v>
      </c>
      <c r="K5" s="30">
        <f>შემოსავლები!K23</f>
        <v>0</v>
      </c>
    </row>
    <row r="6" spans="1:11" ht="16.5" customHeight="1">
      <c r="A6" s="68" t="str">
        <f t="shared" si="1"/>
        <v>a</v>
      </c>
      <c r="B6" s="32" t="s">
        <v>3</v>
      </c>
      <c r="C6" s="31">
        <f t="shared" ref="C6:C15" si="4">D6+E6</f>
        <v>8250.7549999999992</v>
      </c>
      <c r="D6" s="30">
        <f>შემოსავლები!D24</f>
        <v>182.762</v>
      </c>
      <c r="E6" s="30">
        <f>შემოსავლები!E24</f>
        <v>8067.9929999999995</v>
      </c>
      <c r="F6" s="31">
        <f t="shared" si="2"/>
        <v>5151.5879999999997</v>
      </c>
      <c r="G6" s="30">
        <f>შემოსავლები!G24</f>
        <v>206.2</v>
      </c>
      <c r="H6" s="30">
        <f>შემოსავლები!H24</f>
        <v>4945.3879999999999</v>
      </c>
      <c r="I6" s="31">
        <f t="shared" si="3"/>
        <v>104.709</v>
      </c>
      <c r="J6" s="118">
        <f>შემოსავლები!J24</f>
        <v>40.743000000000002</v>
      </c>
      <c r="K6" s="30">
        <f>შემოსავლები!K24</f>
        <v>63.966000000000001</v>
      </c>
    </row>
    <row r="7" spans="1:11" ht="15" customHeight="1">
      <c r="A7" s="68" t="str">
        <f t="shared" si="1"/>
        <v>a</v>
      </c>
      <c r="B7" s="32" t="s">
        <v>4</v>
      </c>
      <c r="C7" s="31">
        <f t="shared" si="4"/>
        <v>1357.2439999999999</v>
      </c>
      <c r="D7" s="33">
        <f>შემოსავლები!D25</f>
        <v>1357.2439999999999</v>
      </c>
      <c r="E7" s="30">
        <f>შემოსავლები!E25</f>
        <v>0</v>
      </c>
      <c r="F7" s="31">
        <f t="shared" si="2"/>
        <v>745.4</v>
      </c>
      <c r="G7" s="30">
        <f>შემოსავლები!G25</f>
        <v>745.4</v>
      </c>
      <c r="H7" s="30">
        <f>შემოსავლები!H25</f>
        <v>0</v>
      </c>
      <c r="I7" s="31">
        <f t="shared" si="3"/>
        <v>286.39800000000002</v>
      </c>
      <c r="J7" s="118">
        <f>შემოსავლები!J25</f>
        <v>286.39800000000002</v>
      </c>
      <c r="K7" s="30">
        <f>შემოსავლები!K25</f>
        <v>0</v>
      </c>
    </row>
    <row r="8" spans="1:11" ht="16.5" customHeight="1">
      <c r="A8" s="68" t="str">
        <f t="shared" si="1"/>
        <v>a</v>
      </c>
      <c r="B8" s="35" t="s">
        <v>269</v>
      </c>
      <c r="C8" s="35">
        <f t="shared" si="4"/>
        <v>11315.669</v>
      </c>
      <c r="D8" s="35">
        <f>D9+D10+D11+D12+D14+D15+D13</f>
        <v>11116.538</v>
      </c>
      <c r="E8" s="35">
        <f>E9+E10+E12+E14+E15+E13</f>
        <v>199.131</v>
      </c>
      <c r="F8" s="183">
        <f>G8+H8</f>
        <v>14968.833999999997</v>
      </c>
      <c r="G8" s="183">
        <f>G9+G10+G12+G14+G15+G13+G11</f>
        <v>14681.399999999998</v>
      </c>
      <c r="H8" s="183">
        <f>H9+H10+H12+H14+H15+H13+H11</f>
        <v>287.43400000000003</v>
      </c>
      <c r="I8" s="35">
        <f t="shared" si="3"/>
        <v>3193.328</v>
      </c>
      <c r="J8" s="119">
        <f>J9+J10+J12+J14+J15+J13+J11</f>
        <v>3081.259</v>
      </c>
      <c r="K8" s="35">
        <f>K9+K10+K12+K14+K15+K13+K11</f>
        <v>112.069</v>
      </c>
    </row>
    <row r="9" spans="1:11" ht="16.5" customHeight="1">
      <c r="A9" s="68" t="str">
        <f t="shared" si="1"/>
        <v>a</v>
      </c>
      <c r="B9" s="32" t="s">
        <v>6</v>
      </c>
      <c r="C9" s="31">
        <f t="shared" si="4"/>
        <v>2490.8510000000001</v>
      </c>
      <c r="D9" s="30">
        <f>'ხარჯები '!D6</f>
        <v>2490.8510000000001</v>
      </c>
      <c r="E9" s="30">
        <f>'ხარჯები '!E6</f>
        <v>0</v>
      </c>
      <c r="F9" s="31">
        <f t="shared" si="2"/>
        <v>3017.3040000000001</v>
      </c>
      <c r="G9" s="30">
        <f>'ხარჯები '!G6</f>
        <v>3017.3040000000001</v>
      </c>
      <c r="H9" s="30">
        <f>'ხარჯები '!H6</f>
        <v>0</v>
      </c>
      <c r="I9" s="31">
        <f t="shared" si="3"/>
        <v>636.74099999999999</v>
      </c>
      <c r="J9" s="118">
        <f>'ხარჯები '!J6</f>
        <v>636.74099999999999</v>
      </c>
      <c r="K9" s="30">
        <f>'ხარჯები '!K6</f>
        <v>0</v>
      </c>
    </row>
    <row r="10" spans="1:11" ht="16.5" customHeight="1">
      <c r="A10" s="68" t="str">
        <f t="shared" si="1"/>
        <v>a</v>
      </c>
      <c r="B10" s="32" t="s">
        <v>7</v>
      </c>
      <c r="C10" s="31">
        <f t="shared" si="4"/>
        <v>2254.933</v>
      </c>
      <c r="D10" s="30">
        <f>'ხარჯები '!D7</f>
        <v>2055.8020000000001</v>
      </c>
      <c r="E10" s="30">
        <f>'ხარჯები '!E7</f>
        <v>199.131</v>
      </c>
      <c r="F10" s="31">
        <f t="shared" si="2"/>
        <v>3125.63</v>
      </c>
      <c r="G10" s="30">
        <f>'ხარჯები '!G7</f>
        <v>2838.1959999999999</v>
      </c>
      <c r="H10" s="30">
        <f>'ხარჯები '!H7</f>
        <v>287.43400000000003</v>
      </c>
      <c r="I10" s="31">
        <f t="shared" si="3"/>
        <v>564.12199999999996</v>
      </c>
      <c r="J10" s="118">
        <f>'ხარჯები '!J7</f>
        <v>452.053</v>
      </c>
      <c r="K10" s="30">
        <f>'ხარჯები '!K7</f>
        <v>112.069</v>
      </c>
    </row>
    <row r="11" spans="1:11" ht="15.75" customHeight="1">
      <c r="A11" s="68" t="str">
        <f t="shared" si="1"/>
        <v>a</v>
      </c>
      <c r="B11" s="32" t="s">
        <v>8</v>
      </c>
      <c r="C11" s="31">
        <f t="shared" si="4"/>
        <v>43.704000000000001</v>
      </c>
      <c r="D11" s="30">
        <f>'ხარჯები '!D8</f>
        <v>43.704000000000001</v>
      </c>
      <c r="E11" s="30">
        <f>'ხარჯები '!E8</f>
        <v>0</v>
      </c>
      <c r="F11" s="31">
        <f t="shared" si="2"/>
        <v>0</v>
      </c>
      <c r="G11" s="30">
        <f>'ხარჯები '!G8</f>
        <v>0</v>
      </c>
      <c r="H11" s="30">
        <f>'ხარჯები '!H8</f>
        <v>0</v>
      </c>
      <c r="I11" s="31">
        <f t="shared" si="3"/>
        <v>0</v>
      </c>
      <c r="J11" s="118">
        <f>'ხარჯები '!J8</f>
        <v>0</v>
      </c>
      <c r="K11" s="30">
        <f>'ხარჯები '!K8</f>
        <v>0</v>
      </c>
    </row>
    <row r="12" spans="1:11">
      <c r="A12" s="68" t="str">
        <f t="shared" si="1"/>
        <v>a</v>
      </c>
      <c r="B12" s="32" t="s">
        <v>9</v>
      </c>
      <c r="C12" s="31">
        <f t="shared" si="4"/>
        <v>4841.5950000000003</v>
      </c>
      <c r="D12" s="30">
        <f>'ხარჯები '!D9</f>
        <v>4841.5950000000003</v>
      </c>
      <c r="E12" s="30">
        <f>'ხარჯები '!E9</f>
        <v>0</v>
      </c>
      <c r="F12" s="31">
        <f t="shared" si="2"/>
        <v>5851.5999999999995</v>
      </c>
      <c r="G12" s="30">
        <f>'ხარჯები '!G9</f>
        <v>5851.5999999999995</v>
      </c>
      <c r="H12" s="30">
        <f>'ხარჯები '!H9</f>
        <v>0</v>
      </c>
      <c r="I12" s="31">
        <f t="shared" si="3"/>
        <v>1214.6419999999998</v>
      </c>
      <c r="J12" s="118">
        <f>'ხარჯები '!J9</f>
        <v>1214.6419999999998</v>
      </c>
      <c r="K12" s="30">
        <f>'ხარჯები '!K9</f>
        <v>0</v>
      </c>
    </row>
    <row r="13" spans="1:11" ht="15" customHeight="1">
      <c r="A13" s="1" t="str">
        <f t="shared" si="1"/>
        <v>a</v>
      </c>
      <c r="B13" s="32" t="s">
        <v>3</v>
      </c>
      <c r="C13" s="31">
        <f t="shared" si="4"/>
        <v>110</v>
      </c>
      <c r="D13" s="30">
        <f>'ხარჯები '!D10</f>
        <v>110</v>
      </c>
      <c r="E13" s="30">
        <f>'ხარჯები '!E10</f>
        <v>0</v>
      </c>
      <c r="F13" s="31">
        <f t="shared" si="2"/>
        <v>190</v>
      </c>
      <c r="G13" s="30">
        <f>'ხარჯები '!G10</f>
        <v>190</v>
      </c>
      <c r="H13" s="30">
        <f>'ხარჯები '!H10</f>
        <v>0</v>
      </c>
      <c r="I13" s="31">
        <f t="shared" si="3"/>
        <v>190</v>
      </c>
      <c r="J13" s="118">
        <f>'ხარჯები '!J10</f>
        <v>190</v>
      </c>
      <c r="K13" s="30">
        <f>'ხარჯები '!K10</f>
        <v>0</v>
      </c>
    </row>
    <row r="14" spans="1:11">
      <c r="A14" s="68" t="str">
        <f t="shared" si="1"/>
        <v>a</v>
      </c>
      <c r="B14" s="32" t="s">
        <v>10</v>
      </c>
      <c r="C14" s="31">
        <f t="shared" si="4"/>
        <v>1298.9459999999999</v>
      </c>
      <c r="D14" s="30">
        <f>'ხარჯები '!D11</f>
        <v>1298.9459999999999</v>
      </c>
      <c r="E14" s="30">
        <f>'ხარჯები '!E11</f>
        <v>0</v>
      </c>
      <c r="F14" s="31">
        <f t="shared" si="2"/>
        <v>1793.8</v>
      </c>
      <c r="G14" s="30">
        <f>'ხარჯები '!G11</f>
        <v>1793.8</v>
      </c>
      <c r="H14" s="30">
        <f>'ხარჯები '!H11</f>
        <v>0</v>
      </c>
      <c r="I14" s="31">
        <f t="shared" si="3"/>
        <v>562.13000000000011</v>
      </c>
      <c r="J14" s="118">
        <f>'ხარჯები '!J11</f>
        <v>562.13000000000011</v>
      </c>
      <c r="K14" s="30">
        <f>'ხარჯები '!K11</f>
        <v>0</v>
      </c>
    </row>
    <row r="15" spans="1:11">
      <c r="A15" s="68" t="str">
        <f t="shared" si="1"/>
        <v>a</v>
      </c>
      <c r="B15" s="32" t="s">
        <v>11</v>
      </c>
      <c r="C15" s="31">
        <f t="shared" si="4"/>
        <v>275.64</v>
      </c>
      <c r="D15" s="30">
        <f>'ხარჯები '!D12</f>
        <v>275.64</v>
      </c>
      <c r="E15" s="30">
        <f>'ხარჯები '!E12</f>
        <v>0</v>
      </c>
      <c r="F15" s="31">
        <f t="shared" si="2"/>
        <v>990.49999999999989</v>
      </c>
      <c r="G15" s="30">
        <f>'ხარჯები '!G12</f>
        <v>990.49999999999989</v>
      </c>
      <c r="H15" s="30">
        <f>'ხარჯები '!H12</f>
        <v>0</v>
      </c>
      <c r="I15" s="31">
        <f t="shared" si="3"/>
        <v>25.693000000000001</v>
      </c>
      <c r="J15" s="118">
        <f>'ხარჯები '!J12</f>
        <v>25.693000000000001</v>
      </c>
      <c r="K15" s="30">
        <f>'ხარჯები '!K12</f>
        <v>0</v>
      </c>
    </row>
    <row r="16" spans="1:11" ht="21.75" customHeight="1">
      <c r="A16" s="68" t="str">
        <f t="shared" si="1"/>
        <v>a</v>
      </c>
      <c r="B16" s="35" t="s">
        <v>327</v>
      </c>
      <c r="C16" s="35">
        <f t="shared" ref="C16:H16" si="5">C4-C8</f>
        <v>18225.056999999993</v>
      </c>
      <c r="D16" s="35">
        <f t="shared" si="5"/>
        <v>10356.194999999996</v>
      </c>
      <c r="E16" s="35">
        <f t="shared" si="5"/>
        <v>7868.8619999999992</v>
      </c>
      <c r="F16" s="183">
        <f>F4-F8</f>
        <v>14227.754000000003</v>
      </c>
      <c r="G16" s="31">
        <f t="shared" si="5"/>
        <v>9569.8000000000029</v>
      </c>
      <c r="H16" s="183">
        <f t="shared" si="5"/>
        <v>4657.9539999999997</v>
      </c>
      <c r="I16" s="35">
        <f>I4-I8</f>
        <v>1740.4620000000009</v>
      </c>
      <c r="J16" s="119">
        <f>J4-J8</f>
        <v>1788.5650000000005</v>
      </c>
      <c r="K16" s="35">
        <f>K4-K8</f>
        <v>-48.103000000000002</v>
      </c>
    </row>
    <row r="17" spans="1:11" ht="22.5">
      <c r="A17" s="68" t="str">
        <f t="shared" si="1"/>
        <v>a</v>
      </c>
      <c r="B17" s="6" t="s">
        <v>337</v>
      </c>
      <c r="C17" s="35">
        <f>C18-C19</f>
        <v>16179.295</v>
      </c>
      <c r="D17" s="35">
        <f t="shared" ref="D17:K17" si="6">D18-D19</f>
        <v>9354.6290000000008</v>
      </c>
      <c r="E17" s="35">
        <f t="shared" si="6"/>
        <v>6824.6660000000002</v>
      </c>
      <c r="F17" s="183">
        <f t="shared" si="6"/>
        <v>17058.781999999999</v>
      </c>
      <c r="G17" s="183">
        <f t="shared" si="6"/>
        <v>12101.600999999999</v>
      </c>
      <c r="H17" s="183">
        <f t="shared" si="6"/>
        <v>4957.1809999999996</v>
      </c>
      <c r="I17" s="35">
        <f t="shared" si="6"/>
        <v>95.099000000000018</v>
      </c>
      <c r="J17" s="119">
        <f>J18-J19</f>
        <v>41.339999999999996</v>
      </c>
      <c r="K17" s="35">
        <f t="shared" si="6"/>
        <v>53.759</v>
      </c>
    </row>
    <row r="18" spans="1:11" ht="15" customHeight="1">
      <c r="A18" s="68" t="str">
        <f t="shared" si="1"/>
        <v>a</v>
      </c>
      <c r="B18" s="32" t="s">
        <v>13</v>
      </c>
      <c r="C18" s="31">
        <f>'ასიგნებები პროგ. კლასფიკაციით'!E24</f>
        <v>16185.126</v>
      </c>
      <c r="D18" s="30">
        <f>'ასიგნებები პროგ. კლასფიკაციით'!F24</f>
        <v>9360.4600000000009</v>
      </c>
      <c r="E18" s="30">
        <f>'ასიგნებები პროგ. კლასფიკაციით'!G24</f>
        <v>6824.6660000000002</v>
      </c>
      <c r="F18" s="183">
        <f>'ასიგნებები პროგ. კლასფიკაციით'!H24</f>
        <v>17088.781999999999</v>
      </c>
      <c r="G18" s="30">
        <f>'ასიგნებები პროგ. კლასფიკაციით'!I24</f>
        <v>12131.600999999999</v>
      </c>
      <c r="H18" s="30">
        <f>'ასიგნებები პროგ. კლასფიკაციით'!J24</f>
        <v>4957.1809999999996</v>
      </c>
      <c r="I18" s="35">
        <f>'ასიგნებები პროგ. კლასფიკაციით'!K24</f>
        <v>138.20400000000001</v>
      </c>
      <c r="J18" s="118">
        <f>'ასიგნებები პროგ. კლასფიკაციით'!L24</f>
        <v>84.444999999999993</v>
      </c>
      <c r="K18" s="30">
        <f>'ასიგნებები პროგ. კლასფიკაციით'!M24</f>
        <v>53.759</v>
      </c>
    </row>
    <row r="19" spans="1:11">
      <c r="A19" s="68" t="str">
        <f t="shared" si="1"/>
        <v>a</v>
      </c>
      <c r="B19" s="32" t="s">
        <v>14</v>
      </c>
      <c r="C19" s="31">
        <f>'არაფინანსური აქტივები'!D30</f>
        <v>5.8310000000000004</v>
      </c>
      <c r="D19" s="30">
        <f>'არაფინანსური აქტივები'!D30</f>
        <v>5.8310000000000004</v>
      </c>
      <c r="E19" s="30"/>
      <c r="F19" s="183">
        <f>G19+H19</f>
        <v>30</v>
      </c>
      <c r="G19" s="30">
        <f>'არაფინანსური აქტივები'!E30</f>
        <v>30</v>
      </c>
      <c r="H19" s="30"/>
      <c r="I19" s="35">
        <f>J19+K19</f>
        <v>43.104999999999997</v>
      </c>
      <c r="J19" s="118">
        <f>'არაფინანსური აქტივები'!F30</f>
        <v>43.104999999999997</v>
      </c>
      <c r="K19" s="30"/>
    </row>
    <row r="20" spans="1:11" ht="22.5" customHeight="1">
      <c r="A20" s="68" t="str">
        <f t="shared" si="1"/>
        <v>a</v>
      </c>
      <c r="B20" s="35" t="s">
        <v>328</v>
      </c>
      <c r="C20" s="35">
        <f t="shared" ref="C20:K20" si="7">C16-C17</f>
        <v>2045.7619999999933</v>
      </c>
      <c r="D20" s="35">
        <f t="shared" si="7"/>
        <v>1001.5659999999953</v>
      </c>
      <c r="E20" s="35">
        <f t="shared" si="7"/>
        <v>1044.195999999999</v>
      </c>
      <c r="F20" s="183">
        <f t="shared" si="7"/>
        <v>-2831.0279999999966</v>
      </c>
      <c r="G20" s="183">
        <f t="shared" si="7"/>
        <v>-2531.8009999999958</v>
      </c>
      <c r="H20" s="183">
        <f t="shared" si="7"/>
        <v>-299.22699999999986</v>
      </c>
      <c r="I20" s="119">
        <f t="shared" si="7"/>
        <v>1645.363000000001</v>
      </c>
      <c r="J20" s="119">
        <f>J16-J17</f>
        <v>1747.2250000000006</v>
      </c>
      <c r="K20" s="35">
        <f t="shared" si="7"/>
        <v>-101.86199999999999</v>
      </c>
    </row>
    <row r="21" spans="1:11" ht="15.75" customHeight="1">
      <c r="A21" s="68" t="str">
        <f t="shared" si="1"/>
        <v>a</v>
      </c>
      <c r="B21" s="6" t="s">
        <v>338</v>
      </c>
      <c r="C21" s="35">
        <f>D21+E21</f>
        <v>1604.448999999996</v>
      </c>
      <c r="D21" s="35">
        <f>D22-D26</f>
        <v>560.25299999999697</v>
      </c>
      <c r="E21" s="35">
        <f>E22-E26</f>
        <v>1044.195999999999</v>
      </c>
      <c r="F21" s="183">
        <f>G21+H21</f>
        <v>-2831.0279999999957</v>
      </c>
      <c r="G21" s="183">
        <f>G22-G26</f>
        <v>-2531.8009999999958</v>
      </c>
      <c r="H21" s="183">
        <f>H22-H26</f>
        <v>-299.22699999999986</v>
      </c>
      <c r="I21" s="119">
        <f>J21+K21</f>
        <v>1645.3629999999998</v>
      </c>
      <c r="J21" s="119">
        <f>J22-J26</f>
        <v>1747.2249999999999</v>
      </c>
      <c r="K21" s="119">
        <f>K22-K26</f>
        <v>-101.86199999999999</v>
      </c>
    </row>
    <row r="22" spans="1:11">
      <c r="A22" s="68" t="str">
        <f t="shared" si="1"/>
        <v>b</v>
      </c>
      <c r="B22" s="32" t="s">
        <v>13</v>
      </c>
      <c r="C22" s="31">
        <f>D22+E22</f>
        <v>0</v>
      </c>
      <c r="D22" s="30">
        <f>D23+D24+D25</f>
        <v>0</v>
      </c>
      <c r="E22" s="30">
        <f>E23+E24+E25</f>
        <v>0</v>
      </c>
      <c r="F22" s="31">
        <f>G22+H22</f>
        <v>0</v>
      </c>
      <c r="G22" s="183">
        <f>G23+G24+G25</f>
        <v>0</v>
      </c>
      <c r="H22" s="30">
        <f>H23+H24+H25</f>
        <v>0</v>
      </c>
      <c r="I22" s="35">
        <f>J22+K22</f>
        <v>0</v>
      </c>
      <c r="J22" s="118">
        <f>J23+J24+J25</f>
        <v>0</v>
      </c>
      <c r="K22" s="30">
        <f>K23+K24+K25</f>
        <v>0</v>
      </c>
    </row>
    <row r="23" spans="1:11">
      <c r="A23" s="68" t="str">
        <f t="shared" si="1"/>
        <v>b</v>
      </c>
      <c r="B23" s="36" t="s">
        <v>329</v>
      </c>
      <c r="C23" s="31">
        <f t="shared" ref="C23:C29" si="8">D23+E23</f>
        <v>0</v>
      </c>
      <c r="D23" s="30"/>
      <c r="E23" s="30"/>
      <c r="F23" s="31">
        <f t="shared" ref="F23:F29" si="9">G23+H23</f>
        <v>0</v>
      </c>
      <c r="G23" s="183">
        <v>0</v>
      </c>
      <c r="H23" s="30"/>
      <c r="I23" s="35">
        <f t="shared" ref="I23:I29" si="10">J23+K23</f>
        <v>0</v>
      </c>
      <c r="J23" s="118"/>
      <c r="K23" s="30"/>
    </row>
    <row r="24" spans="1:11" ht="12" customHeight="1">
      <c r="A24" s="1" t="str">
        <f t="shared" si="1"/>
        <v>b</v>
      </c>
      <c r="B24" s="36" t="s">
        <v>330</v>
      </c>
      <c r="C24" s="31">
        <f t="shared" si="8"/>
        <v>0</v>
      </c>
      <c r="D24" s="30"/>
      <c r="E24" s="30"/>
      <c r="F24" s="31">
        <f t="shared" si="9"/>
        <v>0</v>
      </c>
      <c r="G24" s="30"/>
      <c r="H24" s="30"/>
      <c r="I24" s="31">
        <f t="shared" si="10"/>
        <v>0</v>
      </c>
      <c r="J24" s="118"/>
      <c r="K24" s="30"/>
    </row>
    <row r="25" spans="1:11" ht="15.75" customHeight="1">
      <c r="A25" s="1" t="str">
        <f t="shared" si="1"/>
        <v>b</v>
      </c>
      <c r="B25" s="36" t="s">
        <v>331</v>
      </c>
      <c r="C25" s="31">
        <f t="shared" si="8"/>
        <v>0</v>
      </c>
      <c r="D25" s="30"/>
      <c r="E25" s="30"/>
      <c r="F25" s="31">
        <f t="shared" si="9"/>
        <v>0</v>
      </c>
      <c r="G25" s="30"/>
      <c r="H25" s="30"/>
      <c r="I25" s="31">
        <f t="shared" si="10"/>
        <v>0</v>
      </c>
      <c r="J25" s="118"/>
      <c r="K25" s="30"/>
    </row>
    <row r="26" spans="1:11">
      <c r="A26" s="68" t="str">
        <f t="shared" si="1"/>
        <v>a</v>
      </c>
      <c r="B26" s="32" t="s">
        <v>14</v>
      </c>
      <c r="C26" s="31">
        <f t="shared" si="8"/>
        <v>-1604.448999999996</v>
      </c>
      <c r="D26" s="30">
        <f>D27+D28+D29</f>
        <v>-560.25299999999697</v>
      </c>
      <c r="E26" s="30">
        <f>E27+E28+E29</f>
        <v>-1044.195999999999</v>
      </c>
      <c r="F26" s="31">
        <f t="shared" si="9"/>
        <v>2831.0279999999957</v>
      </c>
      <c r="G26" s="183">
        <f>G27+G28+G29</f>
        <v>2531.8009999999958</v>
      </c>
      <c r="H26" s="30">
        <f>H27+H28+H29</f>
        <v>299.22699999999986</v>
      </c>
      <c r="I26" s="35">
        <f t="shared" si="10"/>
        <v>-1645.3629999999998</v>
      </c>
      <c r="J26" s="118">
        <f>J27+J28+J29</f>
        <v>-1747.2249999999999</v>
      </c>
      <c r="K26" s="30">
        <f>K27+K28+K29</f>
        <v>101.86199999999999</v>
      </c>
    </row>
    <row r="27" spans="1:11">
      <c r="A27" s="68" t="str">
        <f t="shared" si="1"/>
        <v>a</v>
      </c>
      <c r="B27" s="36" t="s">
        <v>329</v>
      </c>
      <c r="C27" s="31">
        <f>D27+E27</f>
        <v>-1604.448999999996</v>
      </c>
      <c r="D27" s="30">
        <f>-შემოსავლები!D16</f>
        <v>-560.25299999999697</v>
      </c>
      <c r="E27" s="30">
        <f>-შემოსავლები!E16</f>
        <v>-1044.195999999999</v>
      </c>
      <c r="F27" s="31">
        <f>G27+H27</f>
        <v>2831.0279999999957</v>
      </c>
      <c r="G27" s="183">
        <f>-შემოსავლები!G16</f>
        <v>2531.8009999999958</v>
      </c>
      <c r="H27" s="30">
        <f>-შემოსავლები!H16</f>
        <v>299.22699999999986</v>
      </c>
      <c r="I27" s="35">
        <f t="shared" si="10"/>
        <v>-1645.3629999999998</v>
      </c>
      <c r="J27" s="118">
        <f>-შემოსავლები!J16</f>
        <v>-1747.2249999999999</v>
      </c>
      <c r="K27" s="30">
        <f>-შემოსავლები!K16</f>
        <v>101.86199999999999</v>
      </c>
    </row>
    <row r="28" spans="1:11" hidden="1">
      <c r="A28" s="1" t="str">
        <f t="shared" si="1"/>
        <v>b</v>
      </c>
      <c r="B28" s="36" t="s">
        <v>330</v>
      </c>
      <c r="C28" s="31">
        <f t="shared" si="8"/>
        <v>0</v>
      </c>
      <c r="D28" s="30"/>
      <c r="E28" s="30"/>
      <c r="F28" s="31">
        <f t="shared" si="9"/>
        <v>0</v>
      </c>
      <c r="G28" s="30"/>
      <c r="H28" s="30"/>
      <c r="I28" s="31">
        <f t="shared" si="10"/>
        <v>0</v>
      </c>
      <c r="J28" s="30"/>
      <c r="K28" s="30"/>
    </row>
    <row r="29" spans="1:11" hidden="1">
      <c r="A29" s="1" t="str">
        <f t="shared" si="1"/>
        <v>b</v>
      </c>
      <c r="B29" s="36" t="s">
        <v>331</v>
      </c>
      <c r="C29" s="31">
        <f t="shared" si="8"/>
        <v>0</v>
      </c>
      <c r="D29" s="30"/>
      <c r="E29" s="30"/>
      <c r="F29" s="31">
        <f t="shared" si="9"/>
        <v>0</v>
      </c>
      <c r="G29" s="30"/>
      <c r="H29" s="30"/>
      <c r="I29" s="31">
        <f t="shared" si="10"/>
        <v>0</v>
      </c>
      <c r="J29" s="30"/>
      <c r="K29" s="30"/>
    </row>
    <row r="30" spans="1:11">
      <c r="A30" s="68" t="str">
        <f t="shared" si="1"/>
        <v>a</v>
      </c>
      <c r="B30" s="6" t="s">
        <v>339</v>
      </c>
      <c r="C30" s="35">
        <f>D30+E30</f>
        <v>-441.31299999999999</v>
      </c>
      <c r="D30" s="35">
        <f>D31-D38</f>
        <v>-441.31299999999999</v>
      </c>
      <c r="E30" s="35">
        <f>E31-E38</f>
        <v>0</v>
      </c>
      <c r="F30" s="183">
        <f>G30+H30</f>
        <v>0</v>
      </c>
      <c r="G30" s="183">
        <f>G31-G38</f>
        <v>0</v>
      </c>
      <c r="H30" s="183">
        <f>H31-H38</f>
        <v>0</v>
      </c>
      <c r="I30" s="35">
        <f>J30+K30</f>
        <v>0</v>
      </c>
      <c r="J30" s="119">
        <f>J31-J38</f>
        <v>0</v>
      </c>
      <c r="K30" s="35">
        <f>K31-K38</f>
        <v>0</v>
      </c>
    </row>
    <row r="31" spans="1:11" ht="13.5" customHeight="1">
      <c r="A31" s="1" t="str">
        <f t="shared" si="1"/>
        <v>b</v>
      </c>
      <c r="B31" s="32" t="s">
        <v>13</v>
      </c>
      <c r="C31" s="30">
        <f t="shared" ref="C31:C44" si="11">D31+E31</f>
        <v>0</v>
      </c>
      <c r="D31" s="30">
        <f>D32+D35</f>
        <v>0</v>
      </c>
      <c r="E31" s="30">
        <f>E32+E35</f>
        <v>0</v>
      </c>
      <c r="F31" s="30">
        <f t="shared" ref="F31:F44" si="12">G31+H31</f>
        <v>0</v>
      </c>
      <c r="G31" s="30">
        <f>G32+G35</f>
        <v>0</v>
      </c>
      <c r="H31" s="30">
        <f>H32+H35</f>
        <v>0</v>
      </c>
      <c r="I31" s="30">
        <f t="shared" ref="I31:I44" si="13">J31+K31</f>
        <v>0</v>
      </c>
      <c r="J31" s="118">
        <f>J32+J35</f>
        <v>0</v>
      </c>
      <c r="K31" s="30">
        <f>K32+K35</f>
        <v>0</v>
      </c>
    </row>
    <row r="32" spans="1:11" ht="15.75" customHeight="1">
      <c r="A32" s="1" t="str">
        <f t="shared" si="1"/>
        <v>b</v>
      </c>
      <c r="B32" s="32" t="s">
        <v>332</v>
      </c>
      <c r="C32" s="30">
        <f t="shared" si="11"/>
        <v>0</v>
      </c>
      <c r="D32" s="30">
        <f>D33+D34</f>
        <v>0</v>
      </c>
      <c r="E32" s="30">
        <f>E33+E34</f>
        <v>0</v>
      </c>
      <c r="F32" s="30">
        <f t="shared" si="12"/>
        <v>0</v>
      </c>
      <c r="G32" s="30">
        <f>G33+G34</f>
        <v>0</v>
      </c>
      <c r="H32" s="30">
        <f>H33+H34</f>
        <v>0</v>
      </c>
      <c r="I32" s="30">
        <f t="shared" si="13"/>
        <v>0</v>
      </c>
      <c r="J32" s="118">
        <f>J33+J34</f>
        <v>0</v>
      </c>
      <c r="K32" s="30">
        <f>K33+K34</f>
        <v>0</v>
      </c>
    </row>
    <row r="33" spans="1:11" ht="15.75" customHeight="1">
      <c r="A33" s="1" t="str">
        <f t="shared" si="1"/>
        <v>b</v>
      </c>
      <c r="B33" s="36" t="s">
        <v>333</v>
      </c>
      <c r="C33" s="30">
        <f t="shared" si="11"/>
        <v>0</v>
      </c>
      <c r="D33" s="30"/>
      <c r="E33" s="30"/>
      <c r="F33" s="30">
        <f t="shared" si="12"/>
        <v>0</v>
      </c>
      <c r="G33" s="30"/>
      <c r="H33" s="30"/>
      <c r="I33" s="30">
        <f t="shared" si="13"/>
        <v>0</v>
      </c>
      <c r="J33" s="118"/>
      <c r="K33" s="30"/>
    </row>
    <row r="34" spans="1:11" ht="17.25" customHeight="1">
      <c r="A34" s="1" t="str">
        <f t="shared" si="1"/>
        <v>b</v>
      </c>
      <c r="B34" s="36" t="s">
        <v>336</v>
      </c>
      <c r="C34" s="30">
        <f t="shared" si="11"/>
        <v>0</v>
      </c>
      <c r="D34" s="30"/>
      <c r="E34" s="30"/>
      <c r="F34" s="30">
        <f t="shared" si="12"/>
        <v>0</v>
      </c>
      <c r="G34" s="30"/>
      <c r="H34" s="30"/>
      <c r="I34" s="30">
        <f t="shared" si="13"/>
        <v>0</v>
      </c>
      <c r="J34" s="118"/>
      <c r="K34" s="30"/>
    </row>
    <row r="35" spans="1:11" ht="23.25" customHeight="1">
      <c r="A35" s="1" t="str">
        <f t="shared" si="1"/>
        <v>b</v>
      </c>
      <c r="B35" s="32" t="s">
        <v>334</v>
      </c>
      <c r="C35" s="30">
        <f t="shared" si="11"/>
        <v>0</v>
      </c>
      <c r="D35" s="30">
        <f>D36+D37</f>
        <v>0</v>
      </c>
      <c r="E35" s="30">
        <f>E36+E37</f>
        <v>0</v>
      </c>
      <c r="F35" s="30">
        <f t="shared" si="12"/>
        <v>0</v>
      </c>
      <c r="G35" s="30">
        <f>G36+G37</f>
        <v>0</v>
      </c>
      <c r="H35" s="30">
        <f>H36+H37</f>
        <v>0</v>
      </c>
      <c r="I35" s="30">
        <f t="shared" si="13"/>
        <v>0</v>
      </c>
      <c r="J35" s="118">
        <f>J36+J37</f>
        <v>0</v>
      </c>
      <c r="K35" s="30">
        <f>K36+K37</f>
        <v>0</v>
      </c>
    </row>
    <row r="36" spans="1:11" ht="24.75" customHeight="1">
      <c r="A36" s="1" t="str">
        <f t="shared" si="1"/>
        <v>b</v>
      </c>
      <c r="B36" s="36" t="s">
        <v>333</v>
      </c>
      <c r="C36" s="30">
        <f t="shared" si="11"/>
        <v>0</v>
      </c>
      <c r="D36" s="30"/>
      <c r="E36" s="30"/>
      <c r="F36" s="30">
        <f t="shared" si="12"/>
        <v>0</v>
      </c>
      <c r="G36" s="30"/>
      <c r="H36" s="30"/>
      <c r="I36" s="30">
        <f t="shared" si="13"/>
        <v>0</v>
      </c>
      <c r="J36" s="118"/>
      <c r="K36" s="30"/>
    </row>
    <row r="37" spans="1:11" ht="16.5" customHeight="1">
      <c r="A37" s="1" t="str">
        <f t="shared" si="1"/>
        <v>b</v>
      </c>
      <c r="B37" s="36" t="s">
        <v>336</v>
      </c>
      <c r="C37" s="30">
        <f t="shared" si="11"/>
        <v>0</v>
      </c>
      <c r="D37" s="30"/>
      <c r="E37" s="30"/>
      <c r="F37" s="30">
        <f t="shared" si="12"/>
        <v>0</v>
      </c>
      <c r="G37" s="30"/>
      <c r="H37" s="30"/>
      <c r="I37" s="30">
        <f t="shared" si="13"/>
        <v>0</v>
      </c>
      <c r="J37" s="118"/>
      <c r="K37" s="30"/>
    </row>
    <row r="38" spans="1:11">
      <c r="A38" s="68" t="str">
        <f t="shared" si="1"/>
        <v>a</v>
      </c>
      <c r="B38" s="32" t="s">
        <v>14</v>
      </c>
      <c r="C38" s="35">
        <f t="shared" si="11"/>
        <v>441.31299999999999</v>
      </c>
      <c r="D38" s="30">
        <f>D39+D42</f>
        <v>441.31299999999999</v>
      </c>
      <c r="E38" s="30">
        <f>E39+E42</f>
        <v>0</v>
      </c>
      <c r="F38" s="30">
        <f t="shared" si="12"/>
        <v>0</v>
      </c>
      <c r="G38" s="183">
        <f>G39+G42</f>
        <v>0</v>
      </c>
      <c r="H38" s="30">
        <f>H39+H42</f>
        <v>0</v>
      </c>
      <c r="I38" s="35">
        <f t="shared" si="13"/>
        <v>0</v>
      </c>
      <c r="J38" s="118">
        <f>J39+J42</f>
        <v>0</v>
      </c>
      <c r="K38" s="30">
        <f>K39+K42</f>
        <v>0</v>
      </c>
    </row>
    <row r="39" spans="1:11">
      <c r="A39" s="68" t="str">
        <f t="shared" si="1"/>
        <v>a</v>
      </c>
      <c r="B39" s="32" t="s">
        <v>332</v>
      </c>
      <c r="C39" s="35">
        <f t="shared" si="11"/>
        <v>441.31299999999999</v>
      </c>
      <c r="D39" s="30">
        <f>D40+D41</f>
        <v>441.31299999999999</v>
      </c>
      <c r="E39" s="30">
        <f>E40+E41</f>
        <v>0</v>
      </c>
      <c r="F39" s="30">
        <f t="shared" si="12"/>
        <v>0</v>
      </c>
      <c r="G39" s="183">
        <f>G40+G41</f>
        <v>0</v>
      </c>
      <c r="H39" s="30">
        <f>H40+H41</f>
        <v>0</v>
      </c>
      <c r="I39" s="35">
        <f t="shared" si="13"/>
        <v>0</v>
      </c>
      <c r="J39" s="118">
        <f>J40+J41</f>
        <v>0</v>
      </c>
      <c r="K39" s="30">
        <f>K40+K41</f>
        <v>0</v>
      </c>
    </row>
    <row r="40" spans="1:11" ht="22.5" customHeight="1">
      <c r="A40" s="68" t="str">
        <f t="shared" si="1"/>
        <v>a</v>
      </c>
      <c r="B40" s="36" t="s">
        <v>333</v>
      </c>
      <c r="C40" s="35">
        <f t="shared" si="11"/>
        <v>441.31299999999999</v>
      </c>
      <c r="D40" s="30">
        <f>შემოსავლები!D15</f>
        <v>441.31299999999999</v>
      </c>
      <c r="E40" s="30"/>
      <c r="F40" s="30">
        <f t="shared" si="12"/>
        <v>0</v>
      </c>
      <c r="G40" s="183">
        <f>შემოსავლები!G15</f>
        <v>0</v>
      </c>
      <c r="H40" s="30"/>
      <c r="I40" s="35">
        <f t="shared" si="13"/>
        <v>0</v>
      </c>
      <c r="J40" s="118">
        <f>შემოსავლები!J15</f>
        <v>0</v>
      </c>
      <c r="K40" s="30"/>
    </row>
    <row r="41" spans="1:11">
      <c r="A41" s="68" t="str">
        <f t="shared" si="1"/>
        <v>b</v>
      </c>
      <c r="B41" s="36" t="s">
        <v>335</v>
      </c>
      <c r="C41" s="35">
        <f t="shared" si="11"/>
        <v>0</v>
      </c>
      <c r="D41" s="30">
        <v>0</v>
      </c>
      <c r="E41" s="30">
        <f>შემოსავლები!E15</f>
        <v>0</v>
      </c>
      <c r="F41" s="30">
        <f t="shared" si="12"/>
        <v>0</v>
      </c>
      <c r="G41" s="183"/>
      <c r="H41" s="30"/>
      <c r="I41" s="35">
        <f t="shared" si="13"/>
        <v>0</v>
      </c>
      <c r="J41" s="118"/>
      <c r="K41" s="30"/>
    </row>
    <row r="42" spans="1:11" ht="14.25" customHeight="1">
      <c r="A42" s="1" t="str">
        <f t="shared" si="1"/>
        <v>b</v>
      </c>
      <c r="B42" s="32" t="s">
        <v>334</v>
      </c>
      <c r="C42" s="30">
        <f t="shared" si="11"/>
        <v>0</v>
      </c>
      <c r="D42" s="30">
        <f>D43+D44</f>
        <v>0</v>
      </c>
      <c r="E42" s="30">
        <f>E43+E44</f>
        <v>0</v>
      </c>
      <c r="F42" s="30">
        <f t="shared" si="12"/>
        <v>0</v>
      </c>
      <c r="G42" s="30">
        <f>G43+G44</f>
        <v>0</v>
      </c>
      <c r="H42" s="30">
        <f>H43+H44</f>
        <v>0</v>
      </c>
      <c r="I42" s="30">
        <f t="shared" si="13"/>
        <v>0</v>
      </c>
      <c r="J42" s="30">
        <f>J43+J44</f>
        <v>0</v>
      </c>
      <c r="K42" s="30">
        <f>K43+K44</f>
        <v>0</v>
      </c>
    </row>
    <row r="43" spans="1:11" ht="13.5" customHeight="1">
      <c r="A43" s="1" t="str">
        <f t="shared" si="1"/>
        <v>b</v>
      </c>
      <c r="B43" s="36" t="s">
        <v>333</v>
      </c>
      <c r="C43" s="30">
        <f t="shared" si="11"/>
        <v>0</v>
      </c>
      <c r="D43" s="30"/>
      <c r="E43" s="30"/>
      <c r="F43" s="30">
        <f t="shared" si="12"/>
        <v>0</v>
      </c>
      <c r="G43" s="30"/>
      <c r="H43" s="30"/>
      <c r="I43" s="30">
        <f t="shared" si="13"/>
        <v>0</v>
      </c>
      <c r="J43" s="30"/>
      <c r="K43" s="30"/>
    </row>
    <row r="44" spans="1:11" ht="7.5" customHeight="1">
      <c r="A44" s="1" t="str">
        <f t="shared" si="1"/>
        <v>b</v>
      </c>
      <c r="B44" s="36" t="s">
        <v>336</v>
      </c>
      <c r="C44" s="30">
        <f t="shared" si="11"/>
        <v>0</v>
      </c>
      <c r="D44" s="30"/>
      <c r="E44" s="30"/>
      <c r="F44" s="30">
        <f t="shared" si="12"/>
        <v>0</v>
      </c>
      <c r="G44" s="30"/>
      <c r="H44" s="30"/>
      <c r="I44" s="30">
        <f t="shared" si="13"/>
        <v>0</v>
      </c>
      <c r="J44" s="30"/>
      <c r="K44" s="30"/>
    </row>
    <row r="45" spans="1:11">
      <c r="A45" s="68" t="str">
        <f t="shared" si="1"/>
        <v>a</v>
      </c>
      <c r="B45" s="35" t="s">
        <v>270</v>
      </c>
      <c r="C45" s="35">
        <f t="shared" ref="C45:K45" si="14">C20-C21+C30</f>
        <v>-2.6147972675971687E-12</v>
      </c>
      <c r="D45" s="35">
        <f t="shared" si="14"/>
        <v>-1.7053025658242404E-12</v>
      </c>
      <c r="E45" s="35">
        <f t="shared" si="14"/>
        <v>0</v>
      </c>
      <c r="F45" s="183">
        <f t="shared" si="14"/>
        <v>-9.0949470177292824E-13</v>
      </c>
      <c r="G45" s="183">
        <f t="shared" si="14"/>
        <v>0</v>
      </c>
      <c r="H45" s="183">
        <f t="shared" si="14"/>
        <v>0</v>
      </c>
      <c r="I45" s="155">
        <f t="shared" si="14"/>
        <v>1.1368683772161603E-12</v>
      </c>
      <c r="J45" s="155">
        <f>J20-J21+J30</f>
        <v>6.8212102632969618E-13</v>
      </c>
      <c r="K45" s="35">
        <f t="shared" si="14"/>
        <v>0</v>
      </c>
    </row>
    <row r="46" spans="1:11" hidden="1">
      <c r="A46" s="1"/>
      <c r="J46" s="1"/>
    </row>
    <row r="47" spans="1:11" hidden="1">
      <c r="A47" s="1"/>
      <c r="J47" s="1"/>
    </row>
    <row r="48" spans="1:11" hidden="1">
      <c r="A48" s="1"/>
      <c r="J48" s="1"/>
    </row>
    <row r="49" spans="4:11" s="1" customFormat="1" hidden="1">
      <c r="D49" s="2"/>
      <c r="E49" s="2"/>
      <c r="K49" s="2"/>
    </row>
    <row r="50" spans="4:11" s="1" customFormat="1" hidden="1">
      <c r="D50" s="2"/>
      <c r="E50" s="2"/>
      <c r="K50" s="2"/>
    </row>
    <row r="51" spans="4:11" s="1" customFormat="1" hidden="1">
      <c r="D51" s="2"/>
      <c r="E51" s="2"/>
      <c r="K51" s="2"/>
    </row>
    <row r="52" spans="4:11" s="1" customFormat="1" hidden="1">
      <c r="D52" s="2"/>
      <c r="E52" s="2"/>
      <c r="K52" s="2"/>
    </row>
    <row r="53" spans="4:11" s="1" customFormat="1" hidden="1">
      <c r="D53" s="2"/>
      <c r="E53" s="2"/>
      <c r="K53" s="2"/>
    </row>
    <row r="54" spans="4:11" s="1" customFormat="1" hidden="1">
      <c r="D54" s="2"/>
      <c r="E54" s="2"/>
      <c r="K54" s="2"/>
    </row>
    <row r="55" spans="4:11" s="1" customFormat="1" hidden="1">
      <c r="D55" s="2"/>
      <c r="E55" s="2"/>
      <c r="K55" s="2"/>
    </row>
  </sheetData>
  <autoFilter ref="A1:A55">
    <filterColumn colId="0">
      <filters>
        <filter val="a"/>
      </filters>
    </filterColumn>
  </autoFilter>
  <mergeCells count="8">
    <mergeCell ref="I2:I3"/>
    <mergeCell ref="J2:K2"/>
    <mergeCell ref="B1:B3"/>
    <mergeCell ref="F1:H1"/>
    <mergeCell ref="I1:K1"/>
    <mergeCell ref="F2:F3"/>
    <mergeCell ref="G2:H2"/>
    <mergeCell ref="C1:E3"/>
  </mergeCells>
  <phoneticPr fontId="0" type="noConversion"/>
  <printOptions horizontalCentered="1"/>
  <pageMargins left="0" right="0" top="0" bottom="0" header="0" footer="0"/>
  <pageSetup paperSize="9" scale="98" orientation="landscape" r:id="rId1"/>
  <headerFooter alignWithMargins="0"/>
  <ignoredErrors>
    <ignoredError sqref="F5:I7 I30:I44 F30:F44 F20:I22 F28:I29 I27 F4 H4:I4 G8:I8 F24:I26 F23 I23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H75"/>
  <sheetViews>
    <sheetView tabSelected="1" zoomScale="130" zoomScaleNormal="130" workbookViewId="0">
      <selection activeCell="G29" sqref="G29"/>
    </sheetView>
  </sheetViews>
  <sheetFormatPr defaultRowHeight="11.25"/>
  <cols>
    <col min="1" max="1" width="0.5703125" style="41" customWidth="1"/>
    <col min="2" max="2" width="45.28515625" style="41" customWidth="1"/>
    <col min="3" max="8" width="10.28515625" style="41" customWidth="1"/>
    <col min="9" max="9" width="11.42578125" style="41" customWidth="1"/>
    <col min="10" max="16384" width="9.140625" style="41"/>
  </cols>
  <sheetData>
    <row r="2" spans="2:8" ht="24" customHeight="1">
      <c r="B2" s="55" t="s">
        <v>0</v>
      </c>
      <c r="C2" s="79" t="str">
        <f>ბალანსი!C1</f>
        <v>2025 წლის ფაქტი</v>
      </c>
      <c r="D2" s="79" t="str">
        <f>ბალანსი!F1</f>
        <v>2026 წლის გეგმა</v>
      </c>
      <c r="E2" s="79" t="str">
        <f>ბალანსი!I1</f>
        <v>2026 წლის მარტი</v>
      </c>
      <c r="F2" s="79" t="s">
        <v>485</v>
      </c>
      <c r="G2" s="79" t="s">
        <v>497</v>
      </c>
      <c r="H2" s="79" t="s">
        <v>506</v>
      </c>
    </row>
    <row r="3" spans="2:8">
      <c r="B3" s="69" t="s">
        <v>385</v>
      </c>
      <c r="C3" s="70">
        <f t="shared" ref="C3:H3" si="0">C4+C16+C17</f>
        <v>27942.108</v>
      </c>
      <c r="D3" s="70">
        <f t="shared" si="0"/>
        <v>32057.615999999995</v>
      </c>
      <c r="E3" s="70">
        <f t="shared" si="0"/>
        <v>3331.5319999999992</v>
      </c>
      <c r="F3" s="70">
        <f t="shared" si="0"/>
        <v>29097.5</v>
      </c>
      <c r="G3" s="70">
        <f t="shared" si="0"/>
        <v>35066.9</v>
      </c>
      <c r="H3" s="70">
        <f t="shared" si="0"/>
        <v>42401.1</v>
      </c>
    </row>
    <row r="4" spans="2:8" ht="12.75" customHeight="1">
      <c r="B4" s="71" t="s">
        <v>1</v>
      </c>
      <c r="C4" s="70">
        <f t="shared" ref="C4:H4" si="1">C5+C9+C15</f>
        <v>29540.725999999995</v>
      </c>
      <c r="D4" s="70">
        <f t="shared" si="1"/>
        <v>29196.588</v>
      </c>
      <c r="E4" s="70">
        <f t="shared" si="1"/>
        <v>4933.79</v>
      </c>
      <c r="F4" s="70">
        <f t="shared" si="1"/>
        <v>29067.5</v>
      </c>
      <c r="G4" s="70">
        <f t="shared" si="1"/>
        <v>35036.9</v>
      </c>
      <c r="H4" s="70">
        <f t="shared" si="1"/>
        <v>42371.1</v>
      </c>
    </row>
    <row r="5" spans="2:8" ht="12.75" customHeight="1">
      <c r="B5" s="72" t="s">
        <v>2</v>
      </c>
      <c r="C5" s="73">
        <f t="shared" ref="C5:H5" si="2">C6+C7+C8</f>
        <v>19932.726999999999</v>
      </c>
      <c r="D5" s="73">
        <f t="shared" si="2"/>
        <v>23299.599999999999</v>
      </c>
      <c r="E5" s="73">
        <f t="shared" si="2"/>
        <v>4542.683</v>
      </c>
      <c r="F5" s="73">
        <f t="shared" si="2"/>
        <v>28037.5</v>
      </c>
      <c r="G5" s="73">
        <f t="shared" si="2"/>
        <v>33896.9</v>
      </c>
      <c r="H5" s="73">
        <f t="shared" si="2"/>
        <v>41221.1</v>
      </c>
    </row>
    <row r="6" spans="2:8" ht="12.75" customHeight="1">
      <c r="B6" s="74" t="s">
        <v>379</v>
      </c>
      <c r="C6" s="75">
        <f>შემოსავლები!C33</f>
        <v>0</v>
      </c>
      <c r="D6" s="75">
        <f>შემოსავლები!F33</f>
        <v>0</v>
      </c>
      <c r="E6" s="75"/>
      <c r="F6" s="75"/>
      <c r="G6" s="75"/>
      <c r="H6" s="75"/>
    </row>
    <row r="7" spans="2:8" ht="12.75" customHeight="1">
      <c r="B7" s="74" t="s">
        <v>386</v>
      </c>
      <c r="C7" s="75">
        <f>შემოსავლები!C34</f>
        <v>15033.968000000001</v>
      </c>
      <c r="D7" s="75">
        <f>შემოსავლები!F34</f>
        <v>18799.599999999999</v>
      </c>
      <c r="E7" s="75">
        <f>შემოსავლები!I34</f>
        <v>4431.8440000000001</v>
      </c>
      <c r="F7" s="75">
        <v>23437.5</v>
      </c>
      <c r="G7" s="75">
        <v>29296.9</v>
      </c>
      <c r="H7" s="75">
        <v>36621.1</v>
      </c>
    </row>
    <row r="8" spans="2:8" ht="12.75" customHeight="1">
      <c r="B8" s="74" t="s">
        <v>380</v>
      </c>
      <c r="C8" s="75">
        <f>შემოსავლები!C35</f>
        <v>4898.759</v>
      </c>
      <c r="D8" s="75">
        <f>შემოსავლები!F35</f>
        <v>4500</v>
      </c>
      <c r="E8" s="75">
        <f>შემოსავლები!J35</f>
        <v>110.83900000000001</v>
      </c>
      <c r="F8" s="75">
        <v>4600</v>
      </c>
      <c r="G8" s="75">
        <v>4600</v>
      </c>
      <c r="H8" s="75">
        <v>4600</v>
      </c>
    </row>
    <row r="9" spans="2:8" ht="12.75" customHeight="1">
      <c r="B9" s="72" t="s">
        <v>381</v>
      </c>
      <c r="C9" s="73">
        <f t="shared" ref="C9:H9" si="3">C10+C11</f>
        <v>8250.7549999999992</v>
      </c>
      <c r="D9" s="73">
        <f t="shared" si="3"/>
        <v>5151.5879999999997</v>
      </c>
      <c r="E9" s="73">
        <f t="shared" si="3"/>
        <v>104.709</v>
      </c>
      <c r="F9" s="73">
        <f t="shared" si="3"/>
        <v>230</v>
      </c>
      <c r="G9" s="73">
        <f t="shared" si="3"/>
        <v>240</v>
      </c>
      <c r="H9" s="73">
        <f t="shared" si="3"/>
        <v>250</v>
      </c>
    </row>
    <row r="10" spans="2:8" ht="12.75" customHeight="1">
      <c r="B10" s="74" t="s">
        <v>389</v>
      </c>
      <c r="C10" s="75">
        <v>0</v>
      </c>
      <c r="D10" s="75"/>
      <c r="E10" s="75"/>
      <c r="F10" s="75"/>
      <c r="G10" s="75"/>
      <c r="H10" s="75"/>
    </row>
    <row r="11" spans="2:8" ht="12.75" customHeight="1">
      <c r="B11" s="74" t="s">
        <v>382</v>
      </c>
      <c r="C11" s="75">
        <f t="shared" ref="C11:H11" si="4">C12+C13+C14</f>
        <v>8250.7549999999992</v>
      </c>
      <c r="D11" s="75">
        <f t="shared" si="4"/>
        <v>5151.5879999999997</v>
      </c>
      <c r="E11" s="75">
        <f t="shared" si="4"/>
        <v>104.709</v>
      </c>
      <c r="F11" s="75">
        <f t="shared" si="4"/>
        <v>230</v>
      </c>
      <c r="G11" s="75">
        <f t="shared" si="4"/>
        <v>240</v>
      </c>
      <c r="H11" s="75">
        <f t="shared" si="4"/>
        <v>250</v>
      </c>
    </row>
    <row r="12" spans="2:8" ht="12.75" customHeight="1">
      <c r="B12" s="76" t="s">
        <v>383</v>
      </c>
      <c r="C12" s="77">
        <f>'გრანტები და სხვა შემოსავლები'!C6</f>
        <v>0</v>
      </c>
      <c r="D12" s="77">
        <f>'გრანტები და სხვა შემოსავლები'!D6</f>
        <v>0</v>
      </c>
      <c r="E12" s="77"/>
      <c r="F12" s="77"/>
      <c r="G12" s="77"/>
      <c r="H12" s="77"/>
    </row>
    <row r="13" spans="2:8" ht="12.75" customHeight="1">
      <c r="B13" s="76" t="s">
        <v>384</v>
      </c>
      <c r="C13" s="77">
        <f>'გრანტები და სხვა შემოსავლები'!C7</f>
        <v>182.762</v>
      </c>
      <c r="D13" s="77">
        <f>'გრანტები და სხვა შემოსავლები'!D7</f>
        <v>206.2</v>
      </c>
      <c r="E13" s="77">
        <f>'გრანტები და სხვა შემოსავლები'!E7</f>
        <v>40.743000000000002</v>
      </c>
      <c r="F13" s="77">
        <v>230</v>
      </c>
      <c r="G13" s="77">
        <v>240</v>
      </c>
      <c r="H13" s="77">
        <v>250</v>
      </c>
    </row>
    <row r="14" spans="2:8" ht="12.75" customHeight="1">
      <c r="B14" s="96" t="s">
        <v>435</v>
      </c>
      <c r="C14" s="77">
        <f>'გრანტები და სხვა შემოსავლები'!C8+'გრანტები და სხვა შემოსავლები'!C9</f>
        <v>8067.9929999999995</v>
      </c>
      <c r="D14" s="77">
        <f>'გრანტები და სხვა შემოსავლები'!D8+'გრანტები და სხვა შემოსავლები'!D9</f>
        <v>4945.3879999999999</v>
      </c>
      <c r="E14" s="77">
        <f>'გრანტები და სხვა შემოსავლები'!E8+'გრანტები და სხვა შემოსავლები'!E9</f>
        <v>63.966000000000001</v>
      </c>
      <c r="F14" s="77">
        <f>'გრანტები და სხვა შემოსავლები'!F8+'გრანტები და სხვა შემოსავლები'!F9</f>
        <v>0</v>
      </c>
      <c r="G14" s="77">
        <f>'გრანტები და სხვა შემოსავლები'!G8+'გრანტები და სხვა შემოსავლები'!G9</f>
        <v>0</v>
      </c>
      <c r="H14" s="77">
        <f>'გრანტები და სხვა შემოსავლები'!H8+'გრანტები და სხვა შემოსავლები'!H9</f>
        <v>0</v>
      </c>
    </row>
    <row r="15" spans="2:8" ht="12.75" customHeight="1">
      <c r="B15" s="72" t="s">
        <v>23</v>
      </c>
      <c r="C15" s="73">
        <f>'გრანტები და სხვა შემოსავლები'!C16</f>
        <v>1357.2439999999999</v>
      </c>
      <c r="D15" s="73">
        <f>'გრანტები და სხვა შემოსავლები'!D16</f>
        <v>745.4</v>
      </c>
      <c r="E15" s="73">
        <f>'გრანტები და სხვა შემოსავლები'!E16</f>
        <v>286.39800000000002</v>
      </c>
      <c r="F15" s="73">
        <v>800</v>
      </c>
      <c r="G15" s="73">
        <v>900</v>
      </c>
      <c r="H15" s="73">
        <v>900</v>
      </c>
    </row>
    <row r="16" spans="2:8" ht="12.75" customHeight="1">
      <c r="B16" s="71" t="s">
        <v>17</v>
      </c>
      <c r="C16" s="78">
        <f>'არაფინანსური აქტივები'!D30</f>
        <v>5.8310000000000004</v>
      </c>
      <c r="D16" s="78">
        <f>'არაფინანსური აქტივები'!E30</f>
        <v>30</v>
      </c>
      <c r="E16" s="78">
        <f>'არაფინანსური აქტივები'!F30</f>
        <v>43.104999999999997</v>
      </c>
      <c r="F16" s="78">
        <v>30</v>
      </c>
      <c r="G16" s="78">
        <v>30</v>
      </c>
      <c r="H16" s="78">
        <v>30</v>
      </c>
    </row>
    <row r="17" spans="2:8" ht="12.75" customHeight="1">
      <c r="B17" s="71" t="s">
        <v>388</v>
      </c>
      <c r="C17" s="78">
        <f>-შემოსავლები!C16</f>
        <v>-1604.4489999999932</v>
      </c>
      <c r="D17" s="78">
        <f>-შემოსავლები!F16</f>
        <v>2831.0279999999948</v>
      </c>
      <c r="E17" s="78">
        <f>-შემოსავლები!I16</f>
        <v>-1645.3630000000003</v>
      </c>
      <c r="F17" s="78"/>
      <c r="G17" s="78"/>
      <c r="H17" s="78"/>
    </row>
    <row r="18" spans="2:8" ht="12.75" customHeight="1">
      <c r="B18" s="71" t="s">
        <v>387</v>
      </c>
      <c r="C18" s="78">
        <v>0</v>
      </c>
      <c r="D18" s="78"/>
      <c r="E18" s="78"/>
      <c r="F18" s="78"/>
      <c r="G18" s="78"/>
      <c r="H18" s="78"/>
    </row>
    <row r="22" spans="2:8" ht="33.75">
      <c r="B22" s="55" t="s">
        <v>0</v>
      </c>
      <c r="C22" s="79" t="str">
        <f t="shared" ref="C22:H22" si="5">C2</f>
        <v>2025 წლის ფაქტი</v>
      </c>
      <c r="D22" s="79" t="str">
        <f t="shared" si="5"/>
        <v>2026 წლის გეგმა</v>
      </c>
      <c r="E22" s="79" t="str">
        <f t="shared" si="5"/>
        <v>2026 წლის მარტი</v>
      </c>
      <c r="F22" s="79" t="str">
        <f t="shared" si="5"/>
        <v>2027 პროგნოზი</v>
      </c>
      <c r="G22" s="79" t="str">
        <f t="shared" si="5"/>
        <v>2028 პროგნოზი</v>
      </c>
      <c r="H22" s="79" t="str">
        <f t="shared" si="5"/>
        <v>2029 პროგნოზი</v>
      </c>
    </row>
    <row r="23" spans="2:8" ht="21.75" customHeight="1">
      <c r="B23" s="80" t="s">
        <v>390</v>
      </c>
      <c r="C23" s="81">
        <f t="shared" ref="C23:H23" si="6">SUM(C24:C29)</f>
        <v>27942.107999999997</v>
      </c>
      <c r="D23" s="81">
        <f t="shared" si="6"/>
        <v>32057.615999999995</v>
      </c>
      <c r="E23" s="81">
        <f t="shared" si="6"/>
        <v>3331.5319999999997</v>
      </c>
      <c r="F23" s="81">
        <f t="shared" si="6"/>
        <v>29097.45</v>
      </c>
      <c r="G23" s="81">
        <f t="shared" si="6"/>
        <v>35066.86</v>
      </c>
      <c r="H23" s="81">
        <f t="shared" si="6"/>
        <v>42401.119999999995</v>
      </c>
    </row>
    <row r="24" spans="2:8" ht="21.75" customHeight="1">
      <c r="B24" s="83" t="s">
        <v>159</v>
      </c>
      <c r="C24" s="82">
        <f>'ასიგნებები პროგ. კლასფიკაციით'!E226</f>
        <v>16264.075999999999</v>
      </c>
      <c r="D24" s="82">
        <f>'ასიგნებები პროგ. კლასფიკაციით'!H226</f>
        <v>17283.133999999998</v>
      </c>
      <c r="E24" s="82">
        <f>'ასიგნებები პროგ. კლასფიკაციით'!K226</f>
        <v>185.65299999999999</v>
      </c>
      <c r="F24" s="197">
        <v>13412.6</v>
      </c>
      <c r="G24" s="197">
        <v>16902.3</v>
      </c>
      <c r="H24" s="197">
        <v>20867.7</v>
      </c>
    </row>
    <row r="25" spans="2:8" ht="21.75" customHeight="1">
      <c r="B25" s="83" t="s">
        <v>166</v>
      </c>
      <c r="C25" s="82">
        <f>'ასიგნებები პროგ. კლასფიკაციით'!E706</f>
        <v>578.58500000000004</v>
      </c>
      <c r="D25" s="82">
        <f>'ასიგნებები პროგ. კლასფიკაციით'!H706</f>
        <v>683.69999999999993</v>
      </c>
      <c r="E25" s="82">
        <f>'ასიგნებები პროგ. კლასფიკაციით'!K706</f>
        <v>128.697</v>
      </c>
      <c r="F25" s="197">
        <v>775.42</v>
      </c>
      <c r="G25" s="197">
        <v>838.2</v>
      </c>
      <c r="H25" s="197">
        <v>1103</v>
      </c>
    </row>
    <row r="26" spans="2:8" ht="21.75" customHeight="1">
      <c r="B26" s="83" t="s">
        <v>80</v>
      </c>
      <c r="C26" s="82">
        <f>'ასიგნებები პროგ. კლასფიკაციით'!E826</f>
        <v>3104.232</v>
      </c>
      <c r="D26" s="82">
        <f>'ასიგნებები პროგ. კლასფიკაციით'!H826</f>
        <v>4575.982</v>
      </c>
      <c r="E26" s="82">
        <f>'ასიგნებები პროგ. კლასფიკაციით'!K826</f>
        <v>859.26499999999999</v>
      </c>
      <c r="F26" s="197">
        <v>3663.47</v>
      </c>
      <c r="G26" s="197">
        <v>4015.16</v>
      </c>
      <c r="H26" s="197">
        <v>4591.3</v>
      </c>
    </row>
    <row r="27" spans="2:8" ht="21.75" customHeight="1">
      <c r="B27" s="83" t="s">
        <v>171</v>
      </c>
      <c r="C27" s="82">
        <f>'ასიგნებები პროგ. კლასფიკაციით'!E925</f>
        <v>1557.7939999999999</v>
      </c>
      <c r="D27" s="82">
        <f>'ასიგნებები პროგ. კლასფიკაციით'!H925</f>
        <v>1862.6</v>
      </c>
      <c r="E27" s="82">
        <f>'ასიგნებები პროგ. კლასფიკაციით'!K925</f>
        <v>500.18999999999994</v>
      </c>
      <c r="F27" s="197">
        <v>1882.96</v>
      </c>
      <c r="G27" s="197">
        <v>2009.8</v>
      </c>
      <c r="H27" s="197">
        <v>2368.92</v>
      </c>
    </row>
    <row r="28" spans="2:8" ht="21.75" customHeight="1">
      <c r="B28" s="83" t="s">
        <v>175</v>
      </c>
      <c r="C28" s="82">
        <f>'ასიგნებები პროგ. კლასფიკაციით'!E1387</f>
        <v>1491.0820000000001</v>
      </c>
      <c r="D28" s="82">
        <f>'ასიგნებები პროგ. კლასფიკაციით'!H1387</f>
        <v>2011.55</v>
      </c>
      <c r="E28" s="82">
        <f>'ასიგნებები პროგ. კლასფიკაციით'!K1387</f>
        <v>604.69800000000009</v>
      </c>
      <c r="F28" s="197">
        <v>2753</v>
      </c>
      <c r="G28" s="197">
        <v>3660</v>
      </c>
      <c r="H28" s="197">
        <v>4770</v>
      </c>
    </row>
    <row r="29" spans="2:8" ht="21.75" customHeight="1">
      <c r="B29" s="83" t="s">
        <v>153</v>
      </c>
      <c r="C29" s="82">
        <f>'ასიგნებები პროგ. კლასფიკაციით'!E26</f>
        <v>4946.3389999999999</v>
      </c>
      <c r="D29" s="82">
        <f>'ასიგნებები პროგ. კლასფიკაციით'!H26</f>
        <v>5640.65</v>
      </c>
      <c r="E29" s="82">
        <f>'ასიგნებები პროგ. კლასფიკაციით'!K26</f>
        <v>1053.029</v>
      </c>
      <c r="F29" s="197">
        <v>6610</v>
      </c>
      <c r="G29" s="197">
        <v>7641.4</v>
      </c>
      <c r="H29" s="197">
        <v>8700.2000000000007</v>
      </c>
    </row>
    <row r="33" spans="2:8" ht="33.75">
      <c r="B33" s="55" t="s">
        <v>0</v>
      </c>
      <c r="C33" s="79" t="str">
        <f t="shared" ref="C33:H33" si="7">C22</f>
        <v>2025 წლის ფაქტი</v>
      </c>
      <c r="D33" s="79" t="str">
        <f t="shared" si="7"/>
        <v>2026 წლის გეგმა</v>
      </c>
      <c r="E33" s="79" t="str">
        <f t="shared" si="7"/>
        <v>2026 წლის მარტი</v>
      </c>
      <c r="F33" s="79" t="str">
        <f t="shared" si="7"/>
        <v>2027 პროგნოზი</v>
      </c>
      <c r="G33" s="79" t="str">
        <f t="shared" si="7"/>
        <v>2028 პროგნოზი</v>
      </c>
      <c r="H33" s="79" t="str">
        <f t="shared" si="7"/>
        <v>2029 პროგნოზი</v>
      </c>
    </row>
    <row r="34" spans="2:8">
      <c r="B34" s="44" t="s">
        <v>268</v>
      </c>
      <c r="C34" s="38">
        <f>ბალანსი!C4</f>
        <v>29540.725999999995</v>
      </c>
      <c r="D34" s="38">
        <f>ბალანსი!F4</f>
        <v>29196.588</v>
      </c>
      <c r="E34" s="38">
        <f>ბალანსი!I4</f>
        <v>4933.7900000000009</v>
      </c>
      <c r="F34" s="38">
        <f>F35+F36+F37</f>
        <v>29067.5</v>
      </c>
      <c r="G34" s="38">
        <f>G35+G36+G37</f>
        <v>35036.9</v>
      </c>
      <c r="H34" s="38">
        <f>H35+H36+H37</f>
        <v>42371.1</v>
      </c>
    </row>
    <row r="35" spans="2:8">
      <c r="B35" s="32" t="s">
        <v>2</v>
      </c>
      <c r="C35" s="38">
        <f>ბალანსი!C5</f>
        <v>19932.726999999999</v>
      </c>
      <c r="D35" s="38">
        <f>ბალანსი!F5</f>
        <v>23299.599999999999</v>
      </c>
      <c r="E35" s="38">
        <f>ბალანსი!I5</f>
        <v>4542.683</v>
      </c>
      <c r="F35" s="38">
        <f>F5</f>
        <v>28037.5</v>
      </c>
      <c r="G35" s="38">
        <f>G5</f>
        <v>33896.9</v>
      </c>
      <c r="H35" s="38">
        <f>H5</f>
        <v>41221.1</v>
      </c>
    </row>
    <row r="36" spans="2:8">
      <c r="B36" s="32" t="s">
        <v>3</v>
      </c>
      <c r="C36" s="38">
        <f>ბალანსი!C6</f>
        <v>8250.7549999999992</v>
      </c>
      <c r="D36" s="38">
        <f>ბალანსი!F6</f>
        <v>5151.5879999999997</v>
      </c>
      <c r="E36" s="38">
        <f>ბალანსი!I6</f>
        <v>104.709</v>
      </c>
      <c r="F36" s="38">
        <f>F9</f>
        <v>230</v>
      </c>
      <c r="G36" s="38">
        <f>G9</f>
        <v>240</v>
      </c>
      <c r="H36" s="38">
        <f>H9</f>
        <v>250</v>
      </c>
    </row>
    <row r="37" spans="2:8">
      <c r="B37" s="32" t="s">
        <v>4</v>
      </c>
      <c r="C37" s="38">
        <f>ბალანსი!C7</f>
        <v>1357.2439999999999</v>
      </c>
      <c r="D37" s="38">
        <f>ბალანსი!F7</f>
        <v>745.4</v>
      </c>
      <c r="E37" s="38">
        <f>ბალანსი!I7</f>
        <v>286.39800000000002</v>
      </c>
      <c r="F37" s="38">
        <f>F15</f>
        <v>800</v>
      </c>
      <c r="G37" s="38">
        <f>G15</f>
        <v>900</v>
      </c>
      <c r="H37" s="38">
        <f>H15</f>
        <v>900</v>
      </c>
    </row>
    <row r="38" spans="2:8">
      <c r="B38" s="44" t="s">
        <v>269</v>
      </c>
      <c r="C38" s="38">
        <f>ბალანსი!C8</f>
        <v>11315.669</v>
      </c>
      <c r="D38" s="38">
        <f>ბალანსი!F8</f>
        <v>14968.833999999997</v>
      </c>
      <c r="E38" s="38">
        <f>ბალანსი!I8</f>
        <v>3193.328</v>
      </c>
      <c r="F38" s="38">
        <f>F39+F40+F41+F42+F43+F44+F45</f>
        <v>16771.5</v>
      </c>
      <c r="G38" s="38">
        <f>G39+G40+G41+G42+G43+G44+G45</f>
        <v>19099.7</v>
      </c>
      <c r="H38" s="38">
        <f>H39+H40+H41+H42+H43+H44+H45</f>
        <v>23191.1</v>
      </c>
    </row>
    <row r="39" spans="2:8">
      <c r="B39" s="32" t="s">
        <v>6</v>
      </c>
      <c r="C39" s="38">
        <f>ბალანსი!C9</f>
        <v>2490.8510000000001</v>
      </c>
      <c r="D39" s="38">
        <f>ბალანსი!F9</f>
        <v>3017.3040000000001</v>
      </c>
      <c r="E39" s="38">
        <f>ბალანსი!I9</f>
        <v>636.74099999999999</v>
      </c>
      <c r="F39" s="198">
        <v>3451.5</v>
      </c>
      <c r="G39" s="198">
        <v>3864.7</v>
      </c>
      <c r="H39" s="198">
        <v>4346.1000000000004</v>
      </c>
    </row>
    <row r="40" spans="2:8">
      <c r="B40" s="32" t="s">
        <v>7</v>
      </c>
      <c r="C40" s="38">
        <f>ბალანსი!C10</f>
        <v>2254.933</v>
      </c>
      <c r="D40" s="38">
        <f>ბალანსი!F10</f>
        <v>3125.63</v>
      </c>
      <c r="E40" s="38">
        <f>ბალანსი!I10</f>
        <v>564.12199999999996</v>
      </c>
      <c r="F40" s="198">
        <v>3000</v>
      </c>
      <c r="G40" s="198">
        <v>3500</v>
      </c>
      <c r="H40" s="198">
        <v>4500</v>
      </c>
    </row>
    <row r="41" spans="2:8">
      <c r="B41" s="32" t="s">
        <v>8</v>
      </c>
      <c r="C41" s="38">
        <f>ბალანსი!C11</f>
        <v>43.704000000000001</v>
      </c>
      <c r="D41" s="38">
        <f>ბალანსი!D11</f>
        <v>43.704000000000001</v>
      </c>
      <c r="E41" s="38">
        <f>ბალანსი!I11</f>
        <v>0</v>
      </c>
      <c r="F41" s="198"/>
      <c r="G41" s="198"/>
      <c r="H41" s="198"/>
    </row>
    <row r="42" spans="2:8">
      <c r="B42" s="32" t="s">
        <v>9</v>
      </c>
      <c r="C42" s="38">
        <f>ბალანსი!C12</f>
        <v>4841.5950000000003</v>
      </c>
      <c r="D42" s="38">
        <f>ბალანსი!F12</f>
        <v>5851.5999999999995</v>
      </c>
      <c r="E42" s="38">
        <f>ბალანსი!I12</f>
        <v>1214.6419999999998</v>
      </c>
      <c r="F42" s="198">
        <v>6400</v>
      </c>
      <c r="G42" s="198">
        <v>6900</v>
      </c>
      <c r="H42" s="198">
        <v>8100</v>
      </c>
    </row>
    <row r="43" spans="2:8">
      <c r="B43" s="32" t="s">
        <v>3</v>
      </c>
      <c r="C43" s="38">
        <f>ბალანსი!C13</f>
        <v>110</v>
      </c>
      <c r="D43" s="38">
        <f>ბალანსი!F13</f>
        <v>190</v>
      </c>
      <c r="E43" s="38">
        <f>ბალანსი!I13</f>
        <v>190</v>
      </c>
      <c r="F43" s="198">
        <v>120</v>
      </c>
      <c r="G43" s="198">
        <v>135</v>
      </c>
      <c r="H43" s="198">
        <v>145</v>
      </c>
    </row>
    <row r="44" spans="2:8">
      <c r="B44" s="32" t="s">
        <v>10</v>
      </c>
      <c r="C44" s="38">
        <f>ბალანსი!C14</f>
        <v>1298.9459999999999</v>
      </c>
      <c r="D44" s="38">
        <f>ბალანსი!F14</f>
        <v>1793.8</v>
      </c>
      <c r="E44" s="38">
        <f>ბალანსი!I14</f>
        <v>562.13000000000011</v>
      </c>
      <c r="F44" s="198">
        <v>2700</v>
      </c>
      <c r="G44" s="198">
        <v>3500</v>
      </c>
      <c r="H44" s="198">
        <v>4700</v>
      </c>
    </row>
    <row r="45" spans="2:8">
      <c r="B45" s="32" t="s">
        <v>11</v>
      </c>
      <c r="C45" s="38">
        <f>ბალანსი!C15</f>
        <v>275.64</v>
      </c>
      <c r="D45" s="38">
        <f>ბალანსი!F15</f>
        <v>990.49999999999989</v>
      </c>
      <c r="E45" s="38">
        <f>ბალანსი!I15</f>
        <v>25.693000000000001</v>
      </c>
      <c r="F45" s="198">
        <v>1100</v>
      </c>
      <c r="G45" s="198">
        <v>1200</v>
      </c>
      <c r="H45" s="198">
        <v>1400</v>
      </c>
    </row>
    <row r="46" spans="2:8">
      <c r="B46" s="44" t="s">
        <v>327</v>
      </c>
      <c r="C46" s="38">
        <f>ბალანსი!C16</f>
        <v>18225.056999999993</v>
      </c>
      <c r="D46" s="38">
        <f>ბალანსი!F16</f>
        <v>14227.754000000003</v>
      </c>
      <c r="E46" s="38">
        <f>ბალანსი!I16</f>
        <v>1740.4620000000009</v>
      </c>
      <c r="F46" s="38">
        <f>F34-F38</f>
        <v>12296</v>
      </c>
      <c r="G46" s="38">
        <f>G34-G38</f>
        <v>15937.2</v>
      </c>
      <c r="H46" s="38">
        <f>H34-H38</f>
        <v>19180</v>
      </c>
    </row>
    <row r="47" spans="2:8">
      <c r="B47" s="6" t="s">
        <v>337</v>
      </c>
      <c r="C47" s="38">
        <f>ბალანსი!C17</f>
        <v>16179.295</v>
      </c>
      <c r="D47" s="38">
        <f>ბალანსი!F17</f>
        <v>17058.781999999999</v>
      </c>
      <c r="E47" s="38">
        <f>ბალანსი!I17</f>
        <v>95.099000000000018</v>
      </c>
      <c r="F47" s="38">
        <f>F48-F49</f>
        <v>12296</v>
      </c>
      <c r="G47" s="38">
        <f t="shared" ref="G47:H47" si="8">G48-G49</f>
        <v>15937.2</v>
      </c>
      <c r="H47" s="38">
        <f t="shared" si="8"/>
        <v>19180</v>
      </c>
    </row>
    <row r="48" spans="2:8">
      <c r="B48" s="32" t="s">
        <v>13</v>
      </c>
      <c r="C48" s="38">
        <f>ბალანსი!C18</f>
        <v>16185.126</v>
      </c>
      <c r="D48" s="38">
        <f>ბალანსი!F18</f>
        <v>17088.781999999999</v>
      </c>
      <c r="E48" s="38">
        <f>ბალანსი!I18</f>
        <v>138.20400000000001</v>
      </c>
      <c r="F48" s="199">
        <v>12326</v>
      </c>
      <c r="G48" s="199">
        <v>15967.2</v>
      </c>
      <c r="H48" s="199">
        <v>19210</v>
      </c>
    </row>
    <row r="49" spans="2:8">
      <c r="B49" s="32" t="s">
        <v>14</v>
      </c>
      <c r="C49" s="38">
        <f>ბალანსი!C19</f>
        <v>5.8310000000000004</v>
      </c>
      <c r="D49" s="38">
        <f>ბალანსი!F19</f>
        <v>30</v>
      </c>
      <c r="E49" s="38">
        <f>ბალანსი!I19</f>
        <v>43.104999999999997</v>
      </c>
      <c r="F49" s="38">
        <f>F16</f>
        <v>30</v>
      </c>
      <c r="G49" s="38">
        <f>G16</f>
        <v>30</v>
      </c>
      <c r="H49" s="38">
        <f>H16</f>
        <v>30</v>
      </c>
    </row>
    <row r="50" spans="2:8">
      <c r="B50" s="44" t="s">
        <v>328</v>
      </c>
      <c r="C50" s="38">
        <f>ბალანსი!C20</f>
        <v>2045.7619999999933</v>
      </c>
      <c r="D50" s="38">
        <f>ბალანსი!F20</f>
        <v>-2831.0279999999966</v>
      </c>
      <c r="E50" s="38">
        <f>ბალანსი!I20</f>
        <v>1645.363000000001</v>
      </c>
      <c r="F50" s="38">
        <f>F46-F47</f>
        <v>0</v>
      </c>
      <c r="G50" s="38">
        <f t="shared" ref="G50:H50" si="9">G46-G47</f>
        <v>0</v>
      </c>
      <c r="H50" s="38">
        <f t="shared" si="9"/>
        <v>0</v>
      </c>
    </row>
    <row r="51" spans="2:8">
      <c r="B51" s="6" t="s">
        <v>338</v>
      </c>
      <c r="C51" s="38">
        <f>ბალანსი!C21</f>
        <v>1604.448999999996</v>
      </c>
      <c r="D51" s="38">
        <f>ბალანსი!F21</f>
        <v>-2831.0279999999957</v>
      </c>
      <c r="E51" s="38">
        <f>ბალანსი!I21</f>
        <v>1645.3629999999998</v>
      </c>
      <c r="F51" s="38">
        <f>F52-F56</f>
        <v>0</v>
      </c>
      <c r="G51" s="38">
        <f>G52-G56</f>
        <v>0</v>
      </c>
      <c r="H51" s="38">
        <f>H52-H56</f>
        <v>0</v>
      </c>
    </row>
    <row r="52" spans="2:8">
      <c r="B52" s="32" t="s">
        <v>13</v>
      </c>
      <c r="C52" s="38">
        <f>ბალანსი!C22</f>
        <v>0</v>
      </c>
      <c r="D52" s="38">
        <f>ბალანსი!F22</f>
        <v>0</v>
      </c>
      <c r="E52" s="38">
        <f>ბალანსი!I22</f>
        <v>0</v>
      </c>
      <c r="F52" s="38">
        <f>F53+F54+F55</f>
        <v>0</v>
      </c>
      <c r="G52" s="38">
        <f>G53+G54+G55</f>
        <v>0</v>
      </c>
      <c r="H52" s="38">
        <f>H53+H54+H55</f>
        <v>0</v>
      </c>
    </row>
    <row r="53" spans="2:8">
      <c r="B53" s="36" t="s">
        <v>329</v>
      </c>
      <c r="C53" s="38">
        <f>ბალანსი!C23</f>
        <v>0</v>
      </c>
      <c r="D53" s="38">
        <f>ბალანსი!F23</f>
        <v>0</v>
      </c>
      <c r="E53" s="38">
        <f>ბალანსი!I23</f>
        <v>0</v>
      </c>
      <c r="F53" s="38"/>
      <c r="G53" s="38"/>
      <c r="H53" s="38"/>
    </row>
    <row r="54" spans="2:8" hidden="1">
      <c r="B54" s="36" t="s">
        <v>330</v>
      </c>
      <c r="C54" s="38">
        <f>ბალანსი!C24</f>
        <v>0</v>
      </c>
      <c r="D54" s="38">
        <f>ბალანსი!F24</f>
        <v>0</v>
      </c>
      <c r="E54" s="38">
        <f>ბალანსი!I24</f>
        <v>0</v>
      </c>
      <c r="F54" s="38"/>
      <c r="G54" s="38"/>
      <c r="H54" s="38"/>
    </row>
    <row r="55" spans="2:8" hidden="1">
      <c r="B55" s="36" t="s">
        <v>331</v>
      </c>
      <c r="C55" s="38">
        <f>ბალანსი!C25</f>
        <v>0</v>
      </c>
      <c r="D55" s="38">
        <f>ბალანსი!DF25</f>
        <v>0</v>
      </c>
      <c r="E55" s="38">
        <f>ბალანსი!I25</f>
        <v>0</v>
      </c>
      <c r="F55" s="38"/>
      <c r="G55" s="38"/>
      <c r="H55" s="38"/>
    </row>
    <row r="56" spans="2:8">
      <c r="B56" s="32" t="s">
        <v>14</v>
      </c>
      <c r="C56" s="38">
        <f>ბალანსი!C26</f>
        <v>-1604.448999999996</v>
      </c>
      <c r="D56" s="38">
        <f>ბალანსი!F26</f>
        <v>2831.0279999999957</v>
      </c>
      <c r="E56" s="38">
        <f>ბალანსი!I26</f>
        <v>-1645.3629999999998</v>
      </c>
      <c r="F56" s="38">
        <f>F57+F58+F59</f>
        <v>0</v>
      </c>
      <c r="G56" s="38">
        <f>G57+G58+G59</f>
        <v>0</v>
      </c>
      <c r="H56" s="38">
        <f>H57+H58+H59</f>
        <v>0</v>
      </c>
    </row>
    <row r="57" spans="2:8">
      <c r="B57" s="36" t="s">
        <v>329</v>
      </c>
      <c r="C57" s="38">
        <f>ბალანსი!C27</f>
        <v>-1604.448999999996</v>
      </c>
      <c r="D57" s="38">
        <f>ბალანსი!F27</f>
        <v>2831.0279999999957</v>
      </c>
      <c r="E57" s="38">
        <f>ბალანსი!I27</f>
        <v>-1645.3629999999998</v>
      </c>
      <c r="F57" s="38"/>
      <c r="G57" s="38"/>
      <c r="H57" s="38"/>
    </row>
    <row r="58" spans="2:8" hidden="1">
      <c r="B58" s="36" t="s">
        <v>330</v>
      </c>
      <c r="C58" s="38">
        <f>ბალანსი!C28</f>
        <v>0</v>
      </c>
      <c r="D58" s="38">
        <f>ბალანსი!F28</f>
        <v>0</v>
      </c>
      <c r="E58" s="38">
        <f>ბალანსი!I28</f>
        <v>0</v>
      </c>
      <c r="F58" s="38"/>
      <c r="G58" s="38"/>
      <c r="H58" s="38"/>
    </row>
    <row r="59" spans="2:8" hidden="1">
      <c r="B59" s="36" t="s">
        <v>331</v>
      </c>
      <c r="C59" s="38">
        <f>ბალანსი!C29</f>
        <v>0</v>
      </c>
      <c r="D59" s="38">
        <f>ბალანსი!F29</f>
        <v>0</v>
      </c>
      <c r="E59" s="38">
        <f>ბალანსი!I29</f>
        <v>0</v>
      </c>
      <c r="F59" s="38"/>
      <c r="G59" s="38"/>
      <c r="H59" s="38"/>
    </row>
    <row r="60" spans="2:8" ht="18.75" customHeight="1">
      <c r="B60" s="6" t="s">
        <v>339</v>
      </c>
      <c r="C60" s="38">
        <f>ბალანსი!C30</f>
        <v>-441.31299999999999</v>
      </c>
      <c r="D60" s="38">
        <f>ბალანსი!F30</f>
        <v>0</v>
      </c>
      <c r="E60" s="38">
        <f>ბალანსი!I30</f>
        <v>0</v>
      </c>
      <c r="F60" s="38">
        <f>F61-F68</f>
        <v>0</v>
      </c>
      <c r="G60" s="38">
        <f>G61-G68</f>
        <v>0</v>
      </c>
      <c r="H60" s="38">
        <f>H61-H68</f>
        <v>0</v>
      </c>
    </row>
    <row r="61" spans="2:8" ht="17.25" hidden="1" customHeight="1">
      <c r="B61" s="32" t="s">
        <v>13</v>
      </c>
      <c r="C61" s="38">
        <f>ბალანსი!C31</f>
        <v>0</v>
      </c>
      <c r="D61" s="38">
        <f>ბალანსი!F31</f>
        <v>0</v>
      </c>
      <c r="E61" s="38">
        <f>ბალანსი!I31</f>
        <v>0</v>
      </c>
      <c r="F61" s="38">
        <f>F62+F65</f>
        <v>0</v>
      </c>
      <c r="G61" s="38">
        <f>G62+G65</f>
        <v>0</v>
      </c>
      <c r="H61" s="38">
        <f>H62+H65</f>
        <v>0</v>
      </c>
    </row>
    <row r="62" spans="2:8" ht="22.5" hidden="1" customHeight="1">
      <c r="B62" s="32" t="s">
        <v>332</v>
      </c>
      <c r="C62" s="38">
        <f>ბალანსი!C32</f>
        <v>0</v>
      </c>
      <c r="D62" s="38">
        <f>ბალანსი!F32</f>
        <v>0</v>
      </c>
      <c r="E62" s="38">
        <f>ბალანსი!I32</f>
        <v>0</v>
      </c>
      <c r="F62" s="38">
        <f>F63+F64</f>
        <v>0</v>
      </c>
      <c r="G62" s="38">
        <f>G63+G64</f>
        <v>0</v>
      </c>
      <c r="H62" s="38">
        <f>H63+H64</f>
        <v>0</v>
      </c>
    </row>
    <row r="63" spans="2:8" ht="21" hidden="1" customHeight="1">
      <c r="B63" s="36" t="s">
        <v>333</v>
      </c>
      <c r="C63" s="38">
        <f>ბალანსი!C33</f>
        <v>0</v>
      </c>
      <c r="D63" s="38">
        <f>ბალანსი!F33</f>
        <v>0</v>
      </c>
      <c r="E63" s="38">
        <f>ბალანსი!I33</f>
        <v>0</v>
      </c>
      <c r="F63" s="38"/>
      <c r="G63" s="38"/>
      <c r="H63" s="38"/>
    </row>
    <row r="64" spans="2:8" ht="16.5" hidden="1" customHeight="1">
      <c r="B64" s="36" t="s">
        <v>336</v>
      </c>
      <c r="C64" s="38">
        <f>ბალანსი!C34</f>
        <v>0</v>
      </c>
      <c r="D64" s="38">
        <f>ბალანსი!F34</f>
        <v>0</v>
      </c>
      <c r="E64" s="38">
        <f>ბალანსი!I34</f>
        <v>0</v>
      </c>
      <c r="F64" s="38"/>
      <c r="G64" s="38"/>
      <c r="H64" s="38"/>
    </row>
    <row r="65" spans="2:8" ht="21.75" hidden="1" customHeight="1">
      <c r="B65" s="32" t="s">
        <v>334</v>
      </c>
      <c r="C65" s="38">
        <f>ბალანსი!C35</f>
        <v>0</v>
      </c>
      <c r="D65" s="38">
        <f>ბალანსი!F35</f>
        <v>0</v>
      </c>
      <c r="E65" s="38">
        <f>ბალანსი!I35</f>
        <v>0</v>
      </c>
      <c r="F65" s="38">
        <f>F66+F67</f>
        <v>0</v>
      </c>
      <c r="G65" s="38">
        <f>G66+G67</f>
        <v>0</v>
      </c>
      <c r="H65" s="38">
        <f>H66+H67</f>
        <v>0</v>
      </c>
    </row>
    <row r="66" spans="2:8" ht="27.75" hidden="1" customHeight="1">
      <c r="B66" s="36" t="s">
        <v>333</v>
      </c>
      <c r="C66" s="38">
        <f>ბალანსი!C36</f>
        <v>0</v>
      </c>
      <c r="D66" s="38">
        <f>ბალანსი!F36</f>
        <v>0</v>
      </c>
      <c r="E66" s="38">
        <f>ბალანსი!I36</f>
        <v>0</v>
      </c>
      <c r="F66" s="38"/>
      <c r="G66" s="38"/>
      <c r="H66" s="38"/>
    </row>
    <row r="67" spans="2:8" ht="20.25" hidden="1" customHeight="1">
      <c r="B67" s="36" t="s">
        <v>336</v>
      </c>
      <c r="C67" s="38">
        <f>ბალანსი!C37</f>
        <v>0</v>
      </c>
      <c r="D67" s="38">
        <f>ბალანსი!F37</f>
        <v>0</v>
      </c>
      <c r="E67" s="38">
        <f>ბალანსი!I37</f>
        <v>0</v>
      </c>
      <c r="F67" s="38"/>
      <c r="G67" s="38"/>
      <c r="H67" s="38"/>
    </row>
    <row r="68" spans="2:8">
      <c r="B68" s="32" t="s">
        <v>14</v>
      </c>
      <c r="C68" s="38">
        <f>ბალანსი!C38</f>
        <v>441.31299999999999</v>
      </c>
      <c r="D68" s="38">
        <f>ბალანსი!F38</f>
        <v>0</v>
      </c>
      <c r="E68" s="38">
        <f>ბალანსი!I38</f>
        <v>0</v>
      </c>
      <c r="F68" s="38">
        <f t="shared" ref="F68:H69" si="10">F69</f>
        <v>0</v>
      </c>
      <c r="G68" s="38">
        <f t="shared" si="10"/>
        <v>0</v>
      </c>
      <c r="H68" s="38">
        <f t="shared" si="10"/>
        <v>0</v>
      </c>
    </row>
    <row r="69" spans="2:8">
      <c r="B69" s="32" t="s">
        <v>332</v>
      </c>
      <c r="C69" s="38">
        <f>ბალანსი!C39</f>
        <v>441.31299999999999</v>
      </c>
      <c r="D69" s="38">
        <f>ბალანსი!F39</f>
        <v>0</v>
      </c>
      <c r="E69" s="38">
        <f>ბალანსი!I39</f>
        <v>0</v>
      </c>
      <c r="F69" s="38">
        <f t="shared" si="10"/>
        <v>0</v>
      </c>
      <c r="G69" s="38">
        <f t="shared" si="10"/>
        <v>0</v>
      </c>
      <c r="H69" s="38">
        <f t="shared" si="10"/>
        <v>0</v>
      </c>
    </row>
    <row r="70" spans="2:8">
      <c r="B70" s="36" t="s">
        <v>333</v>
      </c>
      <c r="C70" s="38">
        <f>ბალანსი!C40</f>
        <v>441.31299999999999</v>
      </c>
      <c r="D70" s="38">
        <f>ბალანსი!F40</f>
        <v>0</v>
      </c>
      <c r="E70" s="38">
        <f>ბალანსი!I40</f>
        <v>0</v>
      </c>
      <c r="F70" s="38"/>
      <c r="G70" s="38"/>
      <c r="H70" s="38"/>
    </row>
    <row r="71" spans="2:8">
      <c r="B71" s="36" t="s">
        <v>335</v>
      </c>
      <c r="C71" s="38">
        <f>ბალანსი!C41</f>
        <v>0</v>
      </c>
      <c r="D71" s="38">
        <f>ბალანსი!F41</f>
        <v>0</v>
      </c>
      <c r="E71" s="38">
        <f>ბალანსი!I41</f>
        <v>0</v>
      </c>
      <c r="F71" s="38"/>
      <c r="G71" s="38"/>
      <c r="H71" s="38"/>
    </row>
    <row r="72" spans="2:8" hidden="1">
      <c r="B72" s="32" t="s">
        <v>334</v>
      </c>
      <c r="C72" s="38">
        <f>ბალანსი!C42</f>
        <v>0</v>
      </c>
      <c r="D72" s="38">
        <f>ბალანსი!F42</f>
        <v>0</v>
      </c>
      <c r="E72" s="38">
        <f>ბალანსი!I42</f>
        <v>0</v>
      </c>
      <c r="F72" s="38">
        <f>F73+F74</f>
        <v>0</v>
      </c>
      <c r="G72" s="38">
        <f>G73+G74</f>
        <v>0</v>
      </c>
      <c r="H72" s="38">
        <f>H73+H74</f>
        <v>0</v>
      </c>
    </row>
    <row r="73" spans="2:8" hidden="1">
      <c r="B73" s="36" t="s">
        <v>333</v>
      </c>
      <c r="C73" s="38">
        <f>ბალანსი!C43</f>
        <v>0</v>
      </c>
      <c r="D73" s="38">
        <f>ბალანსი!F43</f>
        <v>0</v>
      </c>
      <c r="E73" s="38">
        <f>ბალანსი!I43</f>
        <v>0</v>
      </c>
      <c r="F73" s="38"/>
      <c r="G73" s="38"/>
      <c r="H73" s="38"/>
    </row>
    <row r="74" spans="2:8" hidden="1">
      <c r="B74" s="36" t="s">
        <v>336</v>
      </c>
      <c r="C74" s="38">
        <f>ბალანსი!C44</f>
        <v>0</v>
      </c>
      <c r="D74" s="38">
        <f>ბალანსი!F44</f>
        <v>0</v>
      </c>
      <c r="E74" s="38">
        <f>ბალანსი!I44</f>
        <v>0</v>
      </c>
      <c r="F74" s="38"/>
      <c r="G74" s="38"/>
      <c r="H74" s="38"/>
    </row>
    <row r="75" spans="2:8">
      <c r="B75" s="44" t="s">
        <v>270</v>
      </c>
      <c r="C75" s="38">
        <f>ბალანსი!C45</f>
        <v>-2.6147972675971687E-12</v>
      </c>
      <c r="D75" s="38">
        <f>ბალანსი!F45</f>
        <v>-9.0949470177292824E-13</v>
      </c>
      <c r="E75" s="38">
        <f>ბალანსი!I45</f>
        <v>1.1368683772161603E-12</v>
      </c>
      <c r="F75" s="38">
        <f>F50-F51+F60</f>
        <v>0</v>
      </c>
      <c r="G75" s="38">
        <f t="shared" ref="G75:H75" si="11">G50-G51+G60</f>
        <v>0</v>
      </c>
      <c r="H75" s="38">
        <f t="shared" si="11"/>
        <v>0</v>
      </c>
    </row>
  </sheetData>
  <pageMargins left="0.7" right="0.7" top="0.75" bottom="0.75" header="0.3" footer="0.3"/>
  <pageSetup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8" sqref="H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43"/>
  <sheetViews>
    <sheetView view="pageBreakPreview" topLeftCell="B1" zoomScale="120" zoomScaleSheetLayoutView="120" workbookViewId="0">
      <selection activeCell="J35" sqref="J35"/>
    </sheetView>
  </sheetViews>
  <sheetFormatPr defaultRowHeight="11.25"/>
  <cols>
    <col min="1" max="1" width="1.7109375" style="41" customWidth="1"/>
    <col min="2" max="2" width="31.28515625" style="41" customWidth="1"/>
    <col min="3" max="3" width="11.7109375" style="41" customWidth="1"/>
    <col min="4" max="4" width="10.5703125" style="41" customWidth="1"/>
    <col min="5" max="5" width="10.7109375" style="41" customWidth="1"/>
    <col min="6" max="11" width="10.5703125" style="115" customWidth="1"/>
    <col min="12" max="16384" width="9.140625" style="41"/>
  </cols>
  <sheetData>
    <row r="1" spans="2:11">
      <c r="B1" s="250" t="s">
        <v>370</v>
      </c>
      <c r="C1" s="250"/>
      <c r="D1" s="250"/>
      <c r="E1" s="250"/>
      <c r="F1" s="250"/>
      <c r="G1" s="250"/>
      <c r="H1" s="250"/>
      <c r="I1" s="250"/>
      <c r="J1" s="250"/>
      <c r="K1" s="250"/>
    </row>
    <row r="2" spans="2:11">
      <c r="B2" s="251" t="s">
        <v>323</v>
      </c>
      <c r="C2" s="251"/>
      <c r="D2" s="251"/>
    </row>
    <row r="3" spans="2:11" ht="18.75" customHeight="1">
      <c r="B3" s="239" t="s">
        <v>0</v>
      </c>
      <c r="C3" s="241" t="str">
        <f>ბალანსი!C1</f>
        <v>2025 წლის ფაქტი</v>
      </c>
      <c r="D3" s="242"/>
      <c r="E3" s="243"/>
      <c r="F3" s="236" t="str">
        <f>ბალანსი!F1</f>
        <v>2026 წლის გეგმა</v>
      </c>
      <c r="G3" s="237"/>
      <c r="H3" s="238"/>
      <c r="I3" s="219" t="str">
        <f>ბალანსი!I1</f>
        <v>2026 წლის მარტი</v>
      </c>
      <c r="J3" s="220"/>
      <c r="K3" s="221"/>
    </row>
    <row r="4" spans="2:11">
      <c r="B4" s="239"/>
      <c r="C4" s="244"/>
      <c r="D4" s="245"/>
      <c r="E4" s="246"/>
      <c r="F4" s="232" t="s">
        <v>96</v>
      </c>
      <c r="G4" s="234" t="s">
        <v>115</v>
      </c>
      <c r="H4" s="235"/>
      <c r="I4" s="232" t="s">
        <v>96</v>
      </c>
      <c r="J4" s="234" t="s">
        <v>115</v>
      </c>
      <c r="K4" s="235"/>
    </row>
    <row r="5" spans="2:11" ht="24.75">
      <c r="B5" s="239"/>
      <c r="C5" s="247"/>
      <c r="D5" s="248"/>
      <c r="E5" s="249"/>
      <c r="F5" s="233"/>
      <c r="G5" s="116" t="s">
        <v>117</v>
      </c>
      <c r="H5" s="116" t="s">
        <v>326</v>
      </c>
      <c r="I5" s="233"/>
      <c r="J5" s="116" t="s">
        <v>117</v>
      </c>
      <c r="K5" s="116" t="s">
        <v>326</v>
      </c>
    </row>
    <row r="6" spans="2:11" ht="20.25" customHeight="1">
      <c r="B6" s="31" t="s">
        <v>16</v>
      </c>
      <c r="C6" s="117">
        <f t="shared" ref="C6:C14" si="0">D6+E6</f>
        <v>29546.556999999993</v>
      </c>
      <c r="D6" s="117">
        <f>D7+D8+D9+D10</f>
        <v>21478.563999999995</v>
      </c>
      <c r="E6" s="117">
        <f>E7+E8+E9+E10</f>
        <v>8067.9929999999995</v>
      </c>
      <c r="F6" s="117">
        <f>F7+F8+F9+F10</f>
        <v>29226.588</v>
      </c>
      <c r="G6" s="117">
        <f>G7+G8+G9+G10</f>
        <v>24281.200000000001</v>
      </c>
      <c r="H6" s="117">
        <f>H7+H8+H9+H10</f>
        <v>4945.3879999999999</v>
      </c>
      <c r="I6" s="117">
        <f>J6+K6</f>
        <v>4976.8950000000004</v>
      </c>
      <c r="J6" s="117">
        <f>J7+J8+J9+J10</f>
        <v>4912.9290000000001</v>
      </c>
      <c r="K6" s="117">
        <f>K7+K8+K9+K10</f>
        <v>63.966000000000001</v>
      </c>
    </row>
    <row r="7" spans="2:11" ht="26.25" customHeight="1">
      <c r="B7" s="32" t="s">
        <v>1</v>
      </c>
      <c r="C7" s="118">
        <f t="shared" si="0"/>
        <v>29540.725999999995</v>
      </c>
      <c r="D7" s="30">
        <f>D22</f>
        <v>21472.732999999997</v>
      </c>
      <c r="E7" s="30">
        <f>E22</f>
        <v>8067.9929999999995</v>
      </c>
      <c r="F7" s="118">
        <f>G7+H7</f>
        <v>29196.588</v>
      </c>
      <c r="G7" s="118">
        <f>G22</f>
        <v>24251.200000000001</v>
      </c>
      <c r="H7" s="118">
        <f>H22</f>
        <v>4945.3879999999999</v>
      </c>
      <c r="I7" s="118">
        <f t="shared" ref="I7:I15" si="1">J7+K7</f>
        <v>4933.7900000000009</v>
      </c>
      <c r="J7" s="118">
        <f>J22</f>
        <v>4869.8240000000005</v>
      </c>
      <c r="K7" s="118">
        <f>K22</f>
        <v>63.966000000000001</v>
      </c>
    </row>
    <row r="8" spans="2:11" ht="29.25" customHeight="1">
      <c r="B8" s="32" t="s">
        <v>17</v>
      </c>
      <c r="C8" s="30">
        <f t="shared" si="0"/>
        <v>5.8310000000000004</v>
      </c>
      <c r="D8" s="118">
        <f>'არაფინანსური აქტივები'!D30</f>
        <v>5.8310000000000004</v>
      </c>
      <c r="E8" s="30">
        <f>'არაფინანსური აქტივები'!B30</f>
        <v>0</v>
      </c>
      <c r="F8" s="118">
        <f>G8+H8</f>
        <v>30</v>
      </c>
      <c r="G8" s="118">
        <f>'არაფინანსური აქტივები'!E30</f>
        <v>30</v>
      </c>
      <c r="H8" s="118"/>
      <c r="I8" s="118">
        <f t="shared" si="1"/>
        <v>43.104999999999997</v>
      </c>
      <c r="J8" s="118">
        <f>'არაფინანსური აქტივები'!F30</f>
        <v>43.104999999999997</v>
      </c>
      <c r="K8" s="118">
        <v>0</v>
      </c>
    </row>
    <row r="9" spans="2:11" ht="22.5" hidden="1">
      <c r="B9" s="16" t="s">
        <v>18</v>
      </c>
      <c r="C9" s="30">
        <f t="shared" si="0"/>
        <v>0</v>
      </c>
      <c r="D9" s="30"/>
      <c r="E9" s="30"/>
      <c r="F9" s="118">
        <f t="shared" ref="F9:F14" si="2">G9+H9</f>
        <v>0</v>
      </c>
      <c r="G9" s="118"/>
      <c r="H9" s="118"/>
      <c r="I9" s="118">
        <f t="shared" si="1"/>
        <v>0</v>
      </c>
      <c r="J9" s="118"/>
      <c r="K9" s="118"/>
    </row>
    <row r="10" spans="2:11" ht="31.5" hidden="1" customHeight="1">
      <c r="B10" s="32" t="s">
        <v>19</v>
      </c>
      <c r="C10" s="30">
        <f t="shared" si="0"/>
        <v>0</v>
      </c>
      <c r="D10" s="30"/>
      <c r="E10" s="30"/>
      <c r="F10" s="118">
        <f t="shared" si="2"/>
        <v>0</v>
      </c>
      <c r="G10" s="118"/>
      <c r="H10" s="118"/>
      <c r="I10" s="118">
        <f t="shared" si="1"/>
        <v>0</v>
      </c>
      <c r="J10" s="118"/>
      <c r="K10" s="118"/>
    </row>
    <row r="11" spans="2:11" ht="26.25" customHeight="1">
      <c r="B11" s="31" t="s">
        <v>20</v>
      </c>
      <c r="C11" s="31">
        <f t="shared" si="0"/>
        <v>27942.108</v>
      </c>
      <c r="D11" s="31">
        <f>D12+D13+D15</f>
        <v>20918.310999999998</v>
      </c>
      <c r="E11" s="31">
        <f>E12+E13+E15</f>
        <v>7023.7970000000005</v>
      </c>
      <c r="F11" s="117">
        <f t="shared" si="2"/>
        <v>32057.615999999995</v>
      </c>
      <c r="G11" s="117">
        <f>G12+G13+G15</f>
        <v>26813.000999999997</v>
      </c>
      <c r="H11" s="117">
        <f>H12+H13+H15</f>
        <v>5244.6149999999998</v>
      </c>
      <c r="I11" s="117">
        <f t="shared" si="1"/>
        <v>3331.5320000000002</v>
      </c>
      <c r="J11" s="117">
        <f>J12+J13+J15</f>
        <v>3165.7040000000002</v>
      </c>
      <c r="K11" s="117">
        <f>K12+K13+K15</f>
        <v>165.828</v>
      </c>
    </row>
    <row r="12" spans="2:11" ht="20.25" customHeight="1">
      <c r="B12" s="42" t="s">
        <v>5</v>
      </c>
      <c r="C12" s="30">
        <f t="shared" si="0"/>
        <v>11315.669</v>
      </c>
      <c r="D12" s="30">
        <f>'ასიგნებები პროგ. კლასფიკაციით'!F8</f>
        <v>11116.538</v>
      </c>
      <c r="E12" s="30">
        <f>'ასიგნებები პროგ. კლასფიკაციით'!G8</f>
        <v>199.131</v>
      </c>
      <c r="F12" s="118">
        <f t="shared" si="2"/>
        <v>14968.833999999997</v>
      </c>
      <c r="G12" s="118">
        <f>'ასიგნებები პროგ. კლასფიკაციით'!I8</f>
        <v>14681.399999999998</v>
      </c>
      <c r="H12" s="118">
        <f>'ასიგნებები პროგ. კლასფიკაციით'!J8</f>
        <v>287.43400000000003</v>
      </c>
      <c r="I12" s="118">
        <f t="shared" si="1"/>
        <v>3193.328</v>
      </c>
      <c r="J12" s="118">
        <f>'ასიგნებები პროგ. კლასფიკაციით'!L8</f>
        <v>3081.259</v>
      </c>
      <c r="K12" s="118">
        <f>'ასიგნებები პროგ. კლასფიკაციით'!M8</f>
        <v>112.069</v>
      </c>
    </row>
    <row r="13" spans="2:11" ht="21.75" customHeight="1">
      <c r="B13" s="42" t="s">
        <v>21</v>
      </c>
      <c r="C13" s="30">
        <f t="shared" si="0"/>
        <v>16185.126</v>
      </c>
      <c r="D13" s="30">
        <f>'ასიგნებები პროგ. კლასფიკაციით'!F24</f>
        <v>9360.4600000000009</v>
      </c>
      <c r="E13" s="30">
        <f>'ასიგნებები პროგ. კლასფიკაციით'!G24</f>
        <v>6824.6660000000002</v>
      </c>
      <c r="F13" s="118">
        <f t="shared" si="2"/>
        <v>17088.781999999999</v>
      </c>
      <c r="G13" s="118">
        <f>'ასიგნებები პროგ. კლასფიკაციით'!I24</f>
        <v>12131.600999999999</v>
      </c>
      <c r="H13" s="118">
        <f>'ასიგნებები პროგ. კლასფიკაციით'!J24</f>
        <v>4957.1809999999996</v>
      </c>
      <c r="I13" s="118">
        <f t="shared" si="1"/>
        <v>138.20400000000001</v>
      </c>
      <c r="J13" s="118">
        <f>'ასიგნებები პროგ. კლასფიკაციით'!L24</f>
        <v>84.444999999999993</v>
      </c>
      <c r="K13" s="118">
        <f>'ასიგნებები პროგ. კლასფიკაციით'!M24</f>
        <v>53.759</v>
      </c>
    </row>
    <row r="14" spans="2:11" ht="22.5" hidden="1" customHeight="1">
      <c r="B14" s="43" t="s">
        <v>340</v>
      </c>
      <c r="C14" s="30">
        <f t="shared" si="0"/>
        <v>0</v>
      </c>
      <c r="D14" s="30"/>
      <c r="E14" s="30"/>
      <c r="F14" s="118">
        <f t="shared" si="2"/>
        <v>0</v>
      </c>
      <c r="G14" s="118"/>
      <c r="H14" s="118"/>
      <c r="I14" s="118">
        <f t="shared" si="1"/>
        <v>0</v>
      </c>
      <c r="J14" s="118"/>
      <c r="K14" s="118"/>
    </row>
    <row r="15" spans="2:11" ht="24.75" customHeight="1">
      <c r="B15" s="42" t="s">
        <v>118</v>
      </c>
      <c r="C15" s="30">
        <f>'ასიგნებები პროგ. კლასფიკაციით'!E25</f>
        <v>441.31299999999999</v>
      </c>
      <c r="D15" s="30">
        <f>'ასიგნებები პროგ. კლასფიკაციით'!F25</f>
        <v>441.31299999999999</v>
      </c>
      <c r="E15" s="30">
        <f>'ასიგნებები პროგ. კლასფიკაციით'!G25</f>
        <v>0</v>
      </c>
      <c r="F15" s="118">
        <f>'ასიგნებები პროგ. კლასფიკაციით'!H25</f>
        <v>0</v>
      </c>
      <c r="G15" s="118">
        <f>'ასიგნებები პროგ. კლასფიკაციით'!I25</f>
        <v>0</v>
      </c>
      <c r="H15" s="118">
        <f>'ასიგნებები პროგ. კლასფიკაციით'!J25</f>
        <v>0</v>
      </c>
      <c r="I15" s="118">
        <f t="shared" si="1"/>
        <v>0</v>
      </c>
      <c r="J15" s="118">
        <f>'ასიგნებები პროგ. კლასფიკაციით'!L25</f>
        <v>0</v>
      </c>
      <c r="K15" s="118">
        <f>'ასიგნებები პროგ. კლასფიკაციით'!M25</f>
        <v>0</v>
      </c>
    </row>
    <row r="16" spans="2:11" ht="22.5" customHeight="1">
      <c r="B16" s="31" t="s">
        <v>22</v>
      </c>
      <c r="C16" s="31">
        <f>C6-C11</f>
        <v>1604.4489999999932</v>
      </c>
      <c r="D16" s="31">
        <f t="shared" ref="D16:K16" si="3">D6-D11</f>
        <v>560.25299999999697</v>
      </c>
      <c r="E16" s="31">
        <f t="shared" si="3"/>
        <v>1044.195999999999</v>
      </c>
      <c r="F16" s="117">
        <f t="shared" si="3"/>
        <v>-2831.0279999999948</v>
      </c>
      <c r="G16" s="117">
        <f t="shared" si="3"/>
        <v>-2531.8009999999958</v>
      </c>
      <c r="H16" s="117">
        <f t="shared" si="3"/>
        <v>-299.22699999999986</v>
      </c>
      <c r="I16" s="117">
        <f t="shared" si="3"/>
        <v>1645.3630000000003</v>
      </c>
      <c r="J16" s="117">
        <f t="shared" si="3"/>
        <v>1747.2249999999999</v>
      </c>
      <c r="K16" s="117">
        <f t="shared" si="3"/>
        <v>-101.86199999999999</v>
      </c>
    </row>
    <row r="17" spans="1:11" ht="22.5" customHeight="1">
      <c r="B17" s="40"/>
      <c r="C17" s="40"/>
      <c r="D17" s="40"/>
      <c r="E17" s="40"/>
      <c r="F17" s="131"/>
      <c r="G17" s="131"/>
      <c r="H17" s="131"/>
    </row>
    <row r="18" spans="1:11" ht="22.5" customHeight="1">
      <c r="B18" s="240" t="s">
        <v>369</v>
      </c>
      <c r="C18" s="240"/>
      <c r="D18" s="240"/>
      <c r="E18" s="240"/>
      <c r="F18" s="240"/>
      <c r="G18" s="240"/>
      <c r="H18" s="240"/>
    </row>
    <row r="19" spans="1:11" ht="18.75" customHeight="1">
      <c r="B19" s="239" t="s">
        <v>0</v>
      </c>
      <c r="C19" s="241" t="str">
        <f>ბალანსი!C1</f>
        <v>2025 წლის ფაქტი</v>
      </c>
      <c r="D19" s="242"/>
      <c r="E19" s="243"/>
      <c r="F19" s="236" t="str">
        <f>ბალანსი!F1</f>
        <v>2026 წლის გეგმა</v>
      </c>
      <c r="G19" s="237"/>
      <c r="H19" s="238"/>
      <c r="I19" s="219" t="str">
        <f>ბალანსი!I1</f>
        <v>2026 წლის მარტი</v>
      </c>
      <c r="J19" s="220"/>
      <c r="K19" s="221"/>
    </row>
    <row r="20" spans="1:11">
      <c r="B20" s="239"/>
      <c r="C20" s="244"/>
      <c r="D20" s="245"/>
      <c r="E20" s="246"/>
      <c r="F20" s="232" t="s">
        <v>96</v>
      </c>
      <c r="G20" s="234" t="s">
        <v>115</v>
      </c>
      <c r="H20" s="235"/>
      <c r="I20" s="232" t="s">
        <v>96</v>
      </c>
      <c r="J20" s="234" t="s">
        <v>115</v>
      </c>
      <c r="K20" s="235"/>
    </row>
    <row r="21" spans="1:11" ht="24.75">
      <c r="B21" s="239"/>
      <c r="C21" s="247"/>
      <c r="D21" s="248"/>
      <c r="E21" s="249"/>
      <c r="F21" s="233"/>
      <c r="G21" s="116" t="s">
        <v>117</v>
      </c>
      <c r="H21" s="116" t="s">
        <v>326</v>
      </c>
      <c r="I21" s="233"/>
      <c r="J21" s="116" t="s">
        <v>117</v>
      </c>
      <c r="K21" s="116" t="s">
        <v>326</v>
      </c>
    </row>
    <row r="22" spans="1:11" ht="18" customHeight="1">
      <c r="B22" s="56" t="s">
        <v>1</v>
      </c>
      <c r="C22" s="173">
        <f>D22+E22</f>
        <v>29540.725999999995</v>
      </c>
      <c r="D22" s="119">
        <f>D23+D24+D25</f>
        <v>21472.732999999997</v>
      </c>
      <c r="E22" s="173">
        <f>E23+E24+E25</f>
        <v>8067.9929999999995</v>
      </c>
      <c r="F22" s="119">
        <f>G22+H22</f>
        <v>29196.588</v>
      </c>
      <c r="G22" s="119">
        <f>G23+G24+G25</f>
        <v>24251.200000000001</v>
      </c>
      <c r="H22" s="119">
        <f>H23+H24+H25</f>
        <v>4945.3879999999999</v>
      </c>
      <c r="I22" s="119">
        <f>J22+K22</f>
        <v>4933.7900000000009</v>
      </c>
      <c r="J22" s="119">
        <f>J23+J24+J25</f>
        <v>4869.8240000000005</v>
      </c>
      <c r="K22" s="119">
        <f>K23+K24+K25</f>
        <v>63.966000000000001</v>
      </c>
    </row>
    <row r="23" spans="1:11" ht="18" customHeight="1">
      <c r="B23" s="32" t="s">
        <v>350</v>
      </c>
      <c r="C23" s="30">
        <f>D23+E23</f>
        <v>19932.726999999999</v>
      </c>
      <c r="D23" s="30">
        <f>D32</f>
        <v>19932.726999999999</v>
      </c>
      <c r="E23" s="30">
        <f>E32</f>
        <v>0</v>
      </c>
      <c r="F23" s="118">
        <f>G23+H23</f>
        <v>23299.599999999999</v>
      </c>
      <c r="G23" s="118">
        <f>G32</f>
        <v>23299.599999999999</v>
      </c>
      <c r="H23" s="118">
        <f>H32</f>
        <v>0</v>
      </c>
      <c r="I23" s="118">
        <f>J23+K23</f>
        <v>4542.683</v>
      </c>
      <c r="J23" s="118">
        <f>J32</f>
        <v>4542.683</v>
      </c>
      <c r="K23" s="118">
        <f>K32</f>
        <v>0</v>
      </c>
    </row>
    <row r="24" spans="1:11" ht="18" customHeight="1">
      <c r="B24" s="32" t="s">
        <v>349</v>
      </c>
      <c r="C24" s="30">
        <f>D24+E24</f>
        <v>8250.7549999999992</v>
      </c>
      <c r="D24" s="30">
        <f>'გრანტები და სხვა შემოსავლები'!C6+'გრანტები და სხვა შემოსავლები'!C7</f>
        <v>182.762</v>
      </c>
      <c r="E24" s="30">
        <f>'გრანტები და სხვა შემოსავლები'!C4+'გრანტები და სხვა შემოსავლები'!C8+'გრანტები და სხვა შემოსავლები'!C9</f>
        <v>8067.9929999999995</v>
      </c>
      <c r="F24" s="118">
        <f>G24+H24</f>
        <v>5151.5879999999997</v>
      </c>
      <c r="G24" s="118">
        <f>'გრანტები და სხვა შემოსავლები'!D6+'გრანტები და სხვა შემოსავლები'!D7</f>
        <v>206.2</v>
      </c>
      <c r="H24" s="118">
        <f>'გრანტები და სხვა შემოსავლები'!D4+'გრანტები და სხვა შემოსავლები'!D8+'გრანტები და სხვა შემოსავლები'!D9</f>
        <v>4945.3879999999999</v>
      </c>
      <c r="I24" s="118">
        <f>J24+K24</f>
        <v>104.709</v>
      </c>
      <c r="J24" s="118">
        <f>'გრანტები და სხვა შემოსავლები'!E6+'გრანტები და სხვა შემოსავლები'!E7</f>
        <v>40.743000000000002</v>
      </c>
      <c r="K24" s="118">
        <f>'გრანტები და სხვა შემოსავლები'!E4+'გრანტები და სხვა შემოსავლები'!E8+'გრანტები და სხვა შემოსავლები'!E9</f>
        <v>63.966000000000001</v>
      </c>
    </row>
    <row r="25" spans="1:11" ht="18" customHeight="1">
      <c r="B25" s="32" t="s">
        <v>351</v>
      </c>
      <c r="C25" s="30">
        <f>D25+E25</f>
        <v>1357.2439999999999</v>
      </c>
      <c r="D25" s="30">
        <f>'გრანტები და სხვა შემოსავლები'!C16</f>
        <v>1357.2439999999999</v>
      </c>
      <c r="E25" s="30"/>
      <c r="F25" s="118">
        <f>G25+H25</f>
        <v>745.4</v>
      </c>
      <c r="G25" s="118">
        <f>'გრანტები და სხვა შემოსავლები'!D16</f>
        <v>745.4</v>
      </c>
      <c r="H25" s="118"/>
      <c r="I25" s="118">
        <f>J25+K25</f>
        <v>286.39800000000002</v>
      </c>
      <c r="J25" s="118">
        <f>'გრანტები და სხვა შემოსავლები'!E16</f>
        <v>286.39800000000002</v>
      </c>
      <c r="K25" s="118"/>
    </row>
    <row r="26" spans="1:11" ht="18" customHeight="1">
      <c r="B26" s="40"/>
      <c r="C26" s="40"/>
      <c r="D26" s="40"/>
      <c r="E26" s="40"/>
      <c r="F26" s="131"/>
      <c r="G26" s="131"/>
      <c r="H26" s="131"/>
    </row>
    <row r="27" spans="1:11" ht="18" customHeight="1">
      <c r="B27" s="40"/>
      <c r="C27" s="40"/>
      <c r="D27" s="40"/>
      <c r="E27" s="40"/>
      <c r="F27" s="131"/>
      <c r="G27" s="131"/>
      <c r="H27" s="131"/>
    </row>
    <row r="28" spans="1:11" ht="19.5" customHeight="1">
      <c r="B28" s="252" t="s">
        <v>371</v>
      </c>
      <c r="C28" s="252"/>
      <c r="D28" s="252"/>
      <c r="E28" s="252"/>
      <c r="F28" s="252"/>
      <c r="G28" s="252"/>
      <c r="H28" s="252"/>
    </row>
    <row r="29" spans="1:11" ht="18.75" customHeight="1">
      <c r="B29" s="239" t="s">
        <v>0</v>
      </c>
      <c r="C29" s="241" t="str">
        <f>ბალანსი!C1</f>
        <v>2025 წლის ფაქტი</v>
      </c>
      <c r="D29" s="242"/>
      <c r="E29" s="243"/>
      <c r="F29" s="236" t="str">
        <f>ბალანსი!F1</f>
        <v>2026 წლის გეგმა</v>
      </c>
      <c r="G29" s="237"/>
      <c r="H29" s="238"/>
      <c r="I29" s="219" t="str">
        <f>ბალანსი!I1</f>
        <v>2026 წლის მარტი</v>
      </c>
      <c r="J29" s="220"/>
      <c r="K29" s="221"/>
    </row>
    <row r="30" spans="1:11">
      <c r="B30" s="239"/>
      <c r="C30" s="244"/>
      <c r="D30" s="245"/>
      <c r="E30" s="246"/>
      <c r="F30" s="232" t="s">
        <v>96</v>
      </c>
      <c r="G30" s="234" t="s">
        <v>115</v>
      </c>
      <c r="H30" s="235"/>
      <c r="I30" s="232" t="s">
        <v>96</v>
      </c>
      <c r="J30" s="234" t="s">
        <v>115</v>
      </c>
      <c r="K30" s="235"/>
    </row>
    <row r="31" spans="1:11" ht="24.75">
      <c r="B31" s="239"/>
      <c r="C31" s="247"/>
      <c r="D31" s="248"/>
      <c r="E31" s="249"/>
      <c r="F31" s="233"/>
      <c r="G31" s="116" t="s">
        <v>117</v>
      </c>
      <c r="H31" s="116" t="s">
        <v>326</v>
      </c>
      <c r="I31" s="233"/>
      <c r="J31" s="116" t="s">
        <v>117</v>
      </c>
      <c r="K31" s="116" t="s">
        <v>326</v>
      </c>
    </row>
    <row r="32" spans="1:11" ht="18.75" customHeight="1">
      <c r="A32" s="40"/>
      <c r="B32" s="57" t="s">
        <v>2</v>
      </c>
      <c r="C32" s="173">
        <f>D32+E32</f>
        <v>19932.726999999999</v>
      </c>
      <c r="D32" s="119">
        <f>D33+D34+D35+D42</f>
        <v>19932.726999999999</v>
      </c>
      <c r="E32" s="173">
        <f>E33+E34+E35+E42</f>
        <v>0</v>
      </c>
      <c r="F32" s="119">
        <f>G32+H32</f>
        <v>23299.599999999999</v>
      </c>
      <c r="G32" s="119">
        <f>G33+G34+G35+G42</f>
        <v>23299.599999999999</v>
      </c>
      <c r="H32" s="119">
        <f>H33+H34+H35+H42</f>
        <v>0</v>
      </c>
      <c r="I32" s="119">
        <f>J32+K32</f>
        <v>4542.683</v>
      </c>
      <c r="J32" s="119">
        <f>J33+J34+J35+J42</f>
        <v>4542.683</v>
      </c>
      <c r="K32" s="119">
        <f>K33+K34+K35+K42</f>
        <v>0</v>
      </c>
    </row>
    <row r="33" spans="1:11" ht="22.5" customHeight="1">
      <c r="A33" s="40"/>
      <c r="B33" s="46" t="s">
        <v>341</v>
      </c>
      <c r="C33" s="30">
        <f t="shared" ref="C33:C42" si="4">D33+E33</f>
        <v>0</v>
      </c>
      <c r="D33" s="30">
        <v>0</v>
      </c>
      <c r="E33" s="30"/>
      <c r="F33" s="118">
        <f t="shared" ref="F33:F42" si="5">G33+H33</f>
        <v>0</v>
      </c>
      <c r="G33" s="118">
        <f>0/1000</f>
        <v>0</v>
      </c>
      <c r="H33" s="118"/>
      <c r="I33" s="118">
        <f t="shared" ref="I33:I42" si="6">J33+K33</f>
        <v>0</v>
      </c>
      <c r="J33" s="118"/>
      <c r="K33" s="118"/>
    </row>
    <row r="34" spans="1:11" ht="29.25" customHeight="1">
      <c r="A34" s="40"/>
      <c r="B34" s="47" t="s">
        <v>342</v>
      </c>
      <c r="C34" s="30">
        <f t="shared" si="4"/>
        <v>15033.968000000001</v>
      </c>
      <c r="D34" s="30">
        <v>15033.968000000001</v>
      </c>
      <c r="E34" s="30"/>
      <c r="F34" s="118">
        <f t="shared" si="5"/>
        <v>18799.599999999999</v>
      </c>
      <c r="G34" s="118">
        <v>18799.599999999999</v>
      </c>
      <c r="H34" s="118">
        <f>0/100</f>
        <v>0</v>
      </c>
      <c r="I34" s="118">
        <f t="shared" si="6"/>
        <v>4431.8440000000001</v>
      </c>
      <c r="J34" s="118">
        <v>4431.8440000000001</v>
      </c>
      <c r="K34" s="118">
        <f>0/1000</f>
        <v>0</v>
      </c>
    </row>
    <row r="35" spans="1:11" ht="26.25" customHeight="1">
      <c r="A35" s="40"/>
      <c r="B35" s="46" t="s">
        <v>343</v>
      </c>
      <c r="C35" s="30">
        <f t="shared" si="4"/>
        <v>4898.759</v>
      </c>
      <c r="D35" s="30">
        <f>D36+D38+D39+D40+D41+D37</f>
        <v>4898.759</v>
      </c>
      <c r="E35" s="30">
        <f>E36+E38+E39+E40+E41+E37</f>
        <v>0</v>
      </c>
      <c r="F35" s="118">
        <f t="shared" si="5"/>
        <v>4500</v>
      </c>
      <c r="G35" s="118">
        <f>G36+G38+G39+G40+G41+G37</f>
        <v>4500</v>
      </c>
      <c r="H35" s="118">
        <f>H36+H38+H39+H40+H41+H37</f>
        <v>0</v>
      </c>
      <c r="I35" s="118">
        <f t="shared" si="6"/>
        <v>110.83900000000001</v>
      </c>
      <c r="J35" s="118">
        <f>J36+J38+J39+J40+J41+J37</f>
        <v>110.83900000000001</v>
      </c>
      <c r="K35" s="118">
        <f>K36+K38+K39+K40+K41+K37</f>
        <v>0</v>
      </c>
    </row>
    <row r="36" spans="1:11" ht="19.5">
      <c r="A36" s="40"/>
      <c r="B36" s="47" t="s">
        <v>348</v>
      </c>
      <c r="C36" s="30">
        <f t="shared" si="4"/>
        <v>3931.0810000000001</v>
      </c>
      <c r="D36" s="30">
        <v>3931.0810000000001</v>
      </c>
      <c r="E36" s="30">
        <f>0/1000</f>
        <v>0</v>
      </c>
      <c r="F36" s="118">
        <f t="shared" si="5"/>
        <v>3700</v>
      </c>
      <c r="G36" s="118">
        <v>3700</v>
      </c>
      <c r="H36" s="118">
        <f>0/1000</f>
        <v>0</v>
      </c>
      <c r="I36" s="118">
        <f t="shared" si="6"/>
        <v>0</v>
      </c>
      <c r="J36" s="118">
        <v>0</v>
      </c>
      <c r="K36" s="118">
        <f>0/1000</f>
        <v>0</v>
      </c>
    </row>
    <row r="37" spans="1:11" ht="29.25" customHeight="1">
      <c r="A37" s="40"/>
      <c r="B37" s="47" t="s">
        <v>344</v>
      </c>
      <c r="C37" s="30">
        <f t="shared" si="4"/>
        <v>0</v>
      </c>
      <c r="D37" s="30"/>
      <c r="E37" s="30"/>
      <c r="F37" s="118">
        <f t="shared" si="5"/>
        <v>0</v>
      </c>
      <c r="G37" s="118"/>
      <c r="H37" s="118"/>
      <c r="I37" s="118">
        <f t="shared" si="6"/>
        <v>74.879000000000005</v>
      </c>
      <c r="J37" s="118">
        <v>74.879000000000005</v>
      </c>
      <c r="K37" s="118"/>
    </row>
    <row r="38" spans="1:11" ht="27" customHeight="1">
      <c r="A38" s="40"/>
      <c r="B38" s="47" t="s">
        <v>345</v>
      </c>
      <c r="C38" s="30">
        <f t="shared" si="4"/>
        <v>3.6110000000000002</v>
      </c>
      <c r="D38" s="30">
        <v>3.6110000000000002</v>
      </c>
      <c r="E38" s="30">
        <f>0/1000</f>
        <v>0</v>
      </c>
      <c r="F38" s="118">
        <f t="shared" si="5"/>
        <v>0</v>
      </c>
      <c r="G38" s="118"/>
      <c r="H38" s="118"/>
      <c r="I38" s="118">
        <f t="shared" si="6"/>
        <v>0.06</v>
      </c>
      <c r="J38" s="118">
        <v>0.06</v>
      </c>
      <c r="K38" s="118"/>
    </row>
    <row r="39" spans="1:11" ht="19.5">
      <c r="A39" s="40"/>
      <c r="B39" s="47" t="s">
        <v>346</v>
      </c>
      <c r="C39" s="30">
        <f t="shared" si="4"/>
        <v>513.18100000000004</v>
      </c>
      <c r="D39" s="30">
        <v>513.18100000000004</v>
      </c>
      <c r="E39" s="30">
        <f>0/1000</f>
        <v>0</v>
      </c>
      <c r="F39" s="118">
        <f t="shared" si="5"/>
        <v>400</v>
      </c>
      <c r="G39" s="118">
        <v>400</v>
      </c>
      <c r="H39" s="118">
        <f>0/1000</f>
        <v>0</v>
      </c>
      <c r="I39" s="118">
        <f t="shared" si="6"/>
        <v>35.380000000000003</v>
      </c>
      <c r="J39" s="118">
        <v>35.380000000000003</v>
      </c>
      <c r="K39" s="118">
        <f>0/1000</f>
        <v>0</v>
      </c>
    </row>
    <row r="40" spans="1:11" ht="19.5">
      <c r="A40" s="40"/>
      <c r="B40" s="48" t="s">
        <v>347</v>
      </c>
      <c r="C40" s="30">
        <f t="shared" si="4"/>
        <v>450.88600000000002</v>
      </c>
      <c r="D40" s="30">
        <v>450.88600000000002</v>
      </c>
      <c r="E40" s="30">
        <f>0/1000</f>
        <v>0</v>
      </c>
      <c r="F40" s="118">
        <f t="shared" si="5"/>
        <v>400</v>
      </c>
      <c r="G40" s="118">
        <v>400</v>
      </c>
      <c r="H40" s="118">
        <f>0/1000</f>
        <v>0</v>
      </c>
      <c r="I40" s="118">
        <f t="shared" si="6"/>
        <v>0.52</v>
      </c>
      <c r="J40" s="118">
        <v>0.52</v>
      </c>
      <c r="K40" s="118">
        <f>0/1000</f>
        <v>0</v>
      </c>
    </row>
    <row r="41" spans="1:11" hidden="1">
      <c r="A41" s="40"/>
      <c r="B41" s="30" t="s">
        <v>24</v>
      </c>
      <c r="C41" s="30">
        <f t="shared" si="4"/>
        <v>0</v>
      </c>
      <c r="D41" s="30"/>
      <c r="E41" s="30"/>
      <c r="F41" s="118">
        <f t="shared" si="5"/>
        <v>0</v>
      </c>
      <c r="G41" s="118"/>
      <c r="H41" s="118"/>
      <c r="I41" s="118">
        <f t="shared" si="6"/>
        <v>0</v>
      </c>
      <c r="J41" s="118"/>
      <c r="K41" s="118"/>
    </row>
    <row r="42" spans="1:11" hidden="1">
      <c r="A42" s="40"/>
      <c r="B42" s="30" t="s">
        <v>25</v>
      </c>
      <c r="C42" s="30">
        <f t="shared" si="4"/>
        <v>0</v>
      </c>
      <c r="D42" s="30"/>
      <c r="E42" s="30"/>
      <c r="F42" s="118">
        <f t="shared" si="5"/>
        <v>0</v>
      </c>
      <c r="G42" s="118"/>
      <c r="H42" s="118"/>
      <c r="I42" s="118">
        <f t="shared" si="6"/>
        <v>0</v>
      </c>
      <c r="J42" s="118"/>
      <c r="K42" s="118"/>
    </row>
    <row r="43" spans="1:11" hidden="1"/>
  </sheetData>
  <mergeCells count="28">
    <mergeCell ref="B1:K1"/>
    <mergeCell ref="I3:K3"/>
    <mergeCell ref="J30:K30"/>
    <mergeCell ref="B19:B21"/>
    <mergeCell ref="G20:H20"/>
    <mergeCell ref="F20:F21"/>
    <mergeCell ref="I4:I5"/>
    <mergeCell ref="J4:K4"/>
    <mergeCell ref="G4:H4"/>
    <mergeCell ref="I19:K19"/>
    <mergeCell ref="F19:H19"/>
    <mergeCell ref="F3:H3"/>
    <mergeCell ref="B2:D2"/>
    <mergeCell ref="F4:F5"/>
    <mergeCell ref="B28:H28"/>
    <mergeCell ref="B29:B31"/>
    <mergeCell ref="B3:B5"/>
    <mergeCell ref="B18:H18"/>
    <mergeCell ref="C3:E5"/>
    <mergeCell ref="C19:E21"/>
    <mergeCell ref="C29:E31"/>
    <mergeCell ref="I29:K29"/>
    <mergeCell ref="I30:I31"/>
    <mergeCell ref="J20:K20"/>
    <mergeCell ref="I20:I21"/>
    <mergeCell ref="G30:H30"/>
    <mergeCell ref="F29:H29"/>
    <mergeCell ref="F30:F31"/>
  </mergeCells>
  <phoneticPr fontId="0" type="noConversion"/>
  <pageMargins left="0" right="0" top="0" bottom="0.39370078740157483" header="0" footer="0"/>
  <pageSetup paperSize="9" scale="65" orientation="landscape" r:id="rId1"/>
  <headerFooter alignWithMargins="0"/>
  <ignoredErrors>
    <ignoredError sqref="I6:I7 F7:F15 F35:I35 I22:I23 I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G39"/>
  <sheetViews>
    <sheetView zoomScaleNormal="100" zoomScaleSheetLayoutView="120" workbookViewId="0">
      <selection activeCell="I21" sqref="I21"/>
    </sheetView>
  </sheetViews>
  <sheetFormatPr defaultRowHeight="19.5" customHeight="1"/>
  <cols>
    <col min="1" max="1" width="0.7109375" style="41" customWidth="1"/>
    <col min="2" max="2" width="60" style="41" customWidth="1"/>
    <col min="3" max="3" width="12.5703125" style="41" customWidth="1"/>
    <col min="4" max="4" width="13.7109375" style="115" customWidth="1"/>
    <col min="5" max="5" width="12.5703125" style="115" customWidth="1"/>
    <col min="6" max="7" width="9.140625" style="41" hidden="1" customWidth="1"/>
    <col min="8" max="16384" width="9.140625" style="41"/>
  </cols>
  <sheetData>
    <row r="1" spans="2:7" ht="19.5" customHeight="1">
      <c r="B1" s="253" t="s">
        <v>372</v>
      </c>
      <c r="C1" s="253"/>
      <c r="D1" s="253"/>
    </row>
    <row r="2" spans="2:7" ht="23.25" customHeight="1">
      <c r="B2" s="154" t="s">
        <v>481</v>
      </c>
      <c r="C2" s="98" t="str">
        <f>ბალანსი!C1</f>
        <v>2025 წლის ფაქტი</v>
      </c>
      <c r="D2" s="182" t="str">
        <f>ბალანსი!F1</f>
        <v>2026 წლის გეგმა</v>
      </c>
      <c r="E2" s="219" t="str">
        <f>ბალანსი!I1</f>
        <v>2026 წლის მარტი</v>
      </c>
      <c r="F2" s="220"/>
      <c r="G2" s="221"/>
    </row>
    <row r="3" spans="2:7" s="51" customFormat="1" ht="19.5" customHeight="1">
      <c r="B3" s="55" t="s">
        <v>3</v>
      </c>
      <c r="C3" s="119">
        <f>C4+C5</f>
        <v>8250.7549999999992</v>
      </c>
      <c r="D3" s="119">
        <f>D4+D5</f>
        <v>5151.5879999999997</v>
      </c>
      <c r="E3" s="119">
        <f>E4+E5</f>
        <v>104.709</v>
      </c>
    </row>
    <row r="4" spans="2:7" ht="19.5" customHeight="1">
      <c r="B4" s="49" t="s">
        <v>152</v>
      </c>
      <c r="C4" s="30">
        <f>0/1000</f>
        <v>0</v>
      </c>
      <c r="D4" s="118"/>
      <c r="E4" s="118"/>
    </row>
    <row r="5" spans="2:7" ht="19.5" customHeight="1">
      <c r="B5" s="49" t="s">
        <v>271</v>
      </c>
      <c r="C5" s="30">
        <f>C6+C7+C8+C9</f>
        <v>8250.7549999999992</v>
      </c>
      <c r="D5" s="118">
        <f>D6+D7+D8+D9</f>
        <v>5151.5879999999997</v>
      </c>
      <c r="E5" s="118">
        <f>E6+E7+E8+E9</f>
        <v>104.709</v>
      </c>
    </row>
    <row r="6" spans="2:7" ht="19.5" customHeight="1">
      <c r="B6" s="50" t="s">
        <v>26</v>
      </c>
      <c r="C6" s="30"/>
      <c r="D6" s="118">
        <f>0/1000</f>
        <v>0</v>
      </c>
      <c r="E6" s="118"/>
    </row>
    <row r="7" spans="2:7" ht="19.5" customHeight="1">
      <c r="B7" s="49" t="s">
        <v>27</v>
      </c>
      <c r="C7" s="30">
        <v>182.762</v>
      </c>
      <c r="D7" s="118">
        <v>206.2</v>
      </c>
      <c r="E7" s="118">
        <v>40.743000000000002</v>
      </c>
    </row>
    <row r="8" spans="2:7" ht="19.5" customHeight="1">
      <c r="B8" s="49" t="s">
        <v>272</v>
      </c>
      <c r="C8" s="30"/>
      <c r="D8" s="118"/>
      <c r="E8" s="118"/>
    </row>
    <row r="9" spans="2:7" ht="19.5" customHeight="1">
      <c r="B9" s="49" t="s">
        <v>434</v>
      </c>
      <c r="C9" s="118">
        <f>C10+C11+C12+C13</f>
        <v>8067.9929999999995</v>
      </c>
      <c r="D9" s="118">
        <f>D10+D11+D12+D13</f>
        <v>4945.3879999999999</v>
      </c>
      <c r="E9" s="118">
        <f>E10+E11+E12+E13</f>
        <v>63.966000000000001</v>
      </c>
    </row>
    <row r="10" spans="2:7" ht="19.5" customHeight="1">
      <c r="B10" s="16" t="s">
        <v>467</v>
      </c>
      <c r="C10" s="30">
        <v>6180.4979999999996</v>
      </c>
      <c r="D10" s="118">
        <v>4945.3879999999999</v>
      </c>
      <c r="E10" s="118">
        <v>63.966000000000001</v>
      </c>
    </row>
    <row r="11" spans="2:7" ht="19.5" customHeight="1">
      <c r="B11" s="16" t="s">
        <v>473</v>
      </c>
      <c r="C11" s="30">
        <v>300</v>
      </c>
      <c r="D11" s="118"/>
      <c r="E11" s="118"/>
    </row>
    <row r="12" spans="2:7" ht="19.5" customHeight="1">
      <c r="B12" s="16" t="s">
        <v>468</v>
      </c>
      <c r="C12" s="30">
        <v>444</v>
      </c>
      <c r="D12" s="118"/>
      <c r="E12" s="118"/>
    </row>
    <row r="13" spans="2:7" ht="19.5" customHeight="1">
      <c r="B13" s="97" t="s">
        <v>516</v>
      </c>
      <c r="C13" s="30">
        <v>1143.4949999999999</v>
      </c>
      <c r="D13" s="118"/>
      <c r="E13" s="118"/>
    </row>
    <row r="14" spans="2:7" ht="19.5" customHeight="1">
      <c r="B14" s="254" t="s">
        <v>373</v>
      </c>
      <c r="C14" s="254"/>
      <c r="D14" s="254"/>
    </row>
    <row r="15" spans="2:7" ht="22.5" customHeight="1">
      <c r="B15" s="35" t="s">
        <v>0</v>
      </c>
      <c r="C15" s="98" t="str">
        <f>ბალანსი!C1</f>
        <v>2025 წლის ფაქტი</v>
      </c>
      <c r="D15" s="182" t="str">
        <f>ბალანსი!F1</f>
        <v>2026 წლის გეგმა</v>
      </c>
      <c r="E15" s="219" t="str">
        <f>ბალანსი!I1</f>
        <v>2026 წლის მარტი</v>
      </c>
      <c r="F15" s="220"/>
      <c r="G15" s="221"/>
    </row>
    <row r="16" spans="2:7" ht="19.5" customHeight="1">
      <c r="B16" s="29" t="s">
        <v>23</v>
      </c>
      <c r="C16" s="117">
        <f>C17+C22+C37+C38+C39</f>
        <v>1357.2439999999999</v>
      </c>
      <c r="D16" s="117">
        <f>D17+D22+D37+D38+D39</f>
        <v>745.4</v>
      </c>
      <c r="E16" s="117">
        <f>E17+E22+E37+E38+E39</f>
        <v>286.39800000000002</v>
      </c>
    </row>
    <row r="17" spans="2:5" ht="19.5" customHeight="1">
      <c r="B17" s="42" t="s">
        <v>28</v>
      </c>
      <c r="C17" s="38">
        <f>C18+C19+C20+C21</f>
        <v>844.03800000000001</v>
      </c>
      <c r="D17" s="120">
        <f>D18+D19+D20+D21</f>
        <v>400</v>
      </c>
      <c r="E17" s="120">
        <f>E18+E19+E20+E21</f>
        <v>137.03899999999999</v>
      </c>
    </row>
    <row r="18" spans="2:5" ht="19.5" customHeight="1">
      <c r="B18" s="42" t="s">
        <v>29</v>
      </c>
      <c r="C18" s="38">
        <v>0</v>
      </c>
      <c r="D18" s="120"/>
      <c r="E18" s="120"/>
    </row>
    <row r="19" spans="2:5" ht="19.5" customHeight="1">
      <c r="B19" s="42" t="s">
        <v>313</v>
      </c>
      <c r="C19" s="38">
        <v>0</v>
      </c>
      <c r="D19" s="120"/>
      <c r="E19" s="120"/>
    </row>
    <row r="20" spans="2:5" ht="19.5" customHeight="1">
      <c r="B20" s="42" t="s">
        <v>29</v>
      </c>
      <c r="C20" s="38">
        <v>330</v>
      </c>
      <c r="D20" s="120">
        <v>200</v>
      </c>
      <c r="E20" s="156">
        <v>81.37</v>
      </c>
    </row>
    <row r="21" spans="2:5" ht="19.5" customHeight="1">
      <c r="B21" s="42" t="s">
        <v>30</v>
      </c>
      <c r="C21" s="38">
        <v>514.03800000000001</v>
      </c>
      <c r="D21" s="120">
        <v>200</v>
      </c>
      <c r="E21" s="156">
        <v>55.668999999999997</v>
      </c>
    </row>
    <row r="22" spans="2:5" ht="19.5" customHeight="1">
      <c r="B22" s="42" t="s">
        <v>31</v>
      </c>
      <c r="C22" s="38">
        <f>C23+C36</f>
        <v>131.404</v>
      </c>
      <c r="D22" s="120">
        <f>D23+D36</f>
        <v>105</v>
      </c>
      <c r="E22" s="120">
        <f>E23+E36</f>
        <v>24.751000000000001</v>
      </c>
    </row>
    <row r="23" spans="2:5" ht="19.5" customHeight="1">
      <c r="B23" s="46" t="s">
        <v>352</v>
      </c>
      <c r="C23" s="54">
        <f>SUM(C24:C35)</f>
        <v>121.54499999999999</v>
      </c>
      <c r="D23" s="121">
        <f>SUM(D24:D35)</f>
        <v>95</v>
      </c>
      <c r="E23" s="121">
        <v>23.131</v>
      </c>
    </row>
    <row r="24" spans="2:5" ht="19.5" customHeight="1">
      <c r="B24" s="46" t="s">
        <v>314</v>
      </c>
      <c r="C24" s="54"/>
      <c r="D24" s="121"/>
      <c r="E24" s="121"/>
    </row>
    <row r="25" spans="2:5" ht="19.5" customHeight="1">
      <c r="B25" s="46" t="s">
        <v>353</v>
      </c>
      <c r="C25" s="54">
        <v>32.637</v>
      </c>
      <c r="D25" s="121">
        <v>15</v>
      </c>
      <c r="E25" s="121">
        <v>2.1589999999999998</v>
      </c>
    </row>
    <row r="26" spans="2:5" ht="19.5" customHeight="1">
      <c r="B26" s="46" t="s">
        <v>315</v>
      </c>
      <c r="C26" s="54">
        <v>0</v>
      </c>
      <c r="D26" s="121"/>
      <c r="E26" s="121"/>
    </row>
    <row r="27" spans="2:5" ht="19.5" customHeight="1">
      <c r="B27" s="46" t="s">
        <v>316</v>
      </c>
      <c r="C27" s="54">
        <v>4.0000000000000001E-3</v>
      </c>
      <c r="D27" s="121"/>
      <c r="E27" s="121"/>
    </row>
    <row r="28" spans="2:5" ht="19.5" customHeight="1">
      <c r="B28" s="46" t="s">
        <v>317</v>
      </c>
      <c r="C28" s="54">
        <v>0</v>
      </c>
      <c r="D28" s="121">
        <v>0</v>
      </c>
      <c r="E28" s="121"/>
    </row>
    <row r="29" spans="2:5" ht="19.5" customHeight="1">
      <c r="B29" s="46" t="s">
        <v>32</v>
      </c>
      <c r="C29" s="54">
        <v>0</v>
      </c>
      <c r="D29" s="121"/>
      <c r="E29" s="121"/>
    </row>
    <row r="30" spans="2:5" ht="19.5" customHeight="1">
      <c r="B30" s="46" t="s">
        <v>318</v>
      </c>
      <c r="C30" s="54">
        <v>0</v>
      </c>
      <c r="D30" s="121"/>
      <c r="E30" s="121"/>
    </row>
    <row r="31" spans="2:5" ht="19.5" customHeight="1">
      <c r="B31" s="46" t="s">
        <v>319</v>
      </c>
      <c r="C31" s="54">
        <v>0</v>
      </c>
      <c r="D31" s="121"/>
      <c r="E31" s="121"/>
    </row>
    <row r="32" spans="2:5" ht="19.5" customHeight="1">
      <c r="B32" s="46" t="s">
        <v>317</v>
      </c>
      <c r="C32" s="54"/>
      <c r="D32" s="121"/>
      <c r="E32" s="121"/>
    </row>
    <row r="33" spans="2:5" ht="19.5" customHeight="1">
      <c r="B33" s="46" t="s">
        <v>32</v>
      </c>
      <c r="C33" s="54">
        <v>0</v>
      </c>
      <c r="D33" s="121">
        <v>0</v>
      </c>
      <c r="E33" s="121"/>
    </row>
    <row r="34" spans="2:5" ht="19.5" customHeight="1">
      <c r="B34" s="46" t="s">
        <v>354</v>
      </c>
      <c r="C34" s="54">
        <v>88.903999999999996</v>
      </c>
      <c r="D34" s="121">
        <v>80</v>
      </c>
      <c r="E34" s="121">
        <v>20.972000000000001</v>
      </c>
    </row>
    <row r="35" spans="2:5" ht="19.5" customHeight="1">
      <c r="B35" s="46" t="s">
        <v>320</v>
      </c>
      <c r="C35" s="54">
        <v>0</v>
      </c>
      <c r="D35" s="121"/>
      <c r="E35" s="121"/>
    </row>
    <row r="36" spans="2:5" ht="19.5" customHeight="1">
      <c r="B36" s="46" t="s">
        <v>355</v>
      </c>
      <c r="C36" s="54">
        <v>9.859</v>
      </c>
      <c r="D36" s="121">
        <v>10</v>
      </c>
      <c r="E36" s="121">
        <v>1.62</v>
      </c>
    </row>
    <row r="37" spans="2:5" ht="19.5" customHeight="1">
      <c r="B37" s="42" t="s">
        <v>321</v>
      </c>
      <c r="C37" s="38">
        <v>380.95299999999997</v>
      </c>
      <c r="D37" s="120">
        <v>240.4</v>
      </c>
      <c r="E37" s="120">
        <v>124.517</v>
      </c>
    </row>
    <row r="38" spans="2:5" ht="19.5" customHeight="1">
      <c r="B38" s="42" t="s">
        <v>322</v>
      </c>
      <c r="C38" s="38">
        <v>0.84899999999999998</v>
      </c>
      <c r="D38" s="120"/>
      <c r="E38" s="120">
        <v>9.0999999999999998E-2</v>
      </c>
    </row>
    <row r="39" spans="2:5" ht="19.5" customHeight="1">
      <c r="B39" s="42" t="s">
        <v>33</v>
      </c>
      <c r="C39" s="38"/>
      <c r="D39" s="120">
        <v>0</v>
      </c>
      <c r="E39" s="120"/>
    </row>
  </sheetData>
  <mergeCells count="4">
    <mergeCell ref="B1:D1"/>
    <mergeCell ref="B14:D14"/>
    <mergeCell ref="E2:G2"/>
    <mergeCell ref="E15:G15"/>
  </mergeCells>
  <phoneticPr fontId="0" type="noConversion"/>
  <pageMargins left="0.39370078740157483" right="0" top="0.39370078740157483" bottom="0.39370078740157483" header="0" footer="0"/>
  <pageSetup paperSize="9" scale="94" orientation="portrait" r:id="rId1"/>
  <headerFooter alignWithMargins="0"/>
  <ignoredErrors>
    <ignoredError sqref="C23:D2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14"/>
  <sheetViews>
    <sheetView view="pageBreakPreview" topLeftCell="B1" zoomScale="120" zoomScaleNormal="100" zoomScaleSheetLayoutView="120" workbookViewId="0">
      <selection activeCell="O34" sqref="O34"/>
    </sheetView>
  </sheetViews>
  <sheetFormatPr defaultRowHeight="11.25"/>
  <cols>
    <col min="1" max="1" width="2.42578125" style="41" hidden="1" customWidth="1"/>
    <col min="2" max="2" width="28.140625" style="41" customWidth="1"/>
    <col min="3" max="3" width="10.85546875" style="41" customWidth="1"/>
    <col min="4" max="5" width="10.85546875" style="41" hidden="1" customWidth="1"/>
    <col min="6" max="11" width="10.85546875" style="41" customWidth="1"/>
    <col min="12" max="16384" width="9.140625" style="41"/>
  </cols>
  <sheetData>
    <row r="1" spans="2:11" ht="22.5" customHeight="1">
      <c r="B1" s="52" t="s">
        <v>374</v>
      </c>
      <c r="C1" s="52"/>
      <c r="D1" s="52"/>
      <c r="E1" s="52"/>
      <c r="F1" s="52"/>
    </row>
    <row r="2" spans="2:11" ht="29.25" customHeight="1">
      <c r="B2" s="239" t="s">
        <v>0</v>
      </c>
      <c r="C2" s="241" t="str">
        <f>ბალანსი!C1</f>
        <v>2025 წლის ფაქტი</v>
      </c>
      <c r="D2" s="242"/>
      <c r="E2" s="243"/>
      <c r="F2" s="236" t="str">
        <f>ბალანსი!F1</f>
        <v>2026 წლის გეგმა</v>
      </c>
      <c r="G2" s="237"/>
      <c r="H2" s="238"/>
      <c r="I2" s="219" t="str">
        <f>ბალანსი!I1</f>
        <v>2026 წლის მარტი</v>
      </c>
      <c r="J2" s="220"/>
      <c r="K2" s="221"/>
    </row>
    <row r="3" spans="2:11">
      <c r="B3" s="239"/>
      <c r="C3" s="244"/>
      <c r="D3" s="245"/>
      <c r="E3" s="246"/>
      <c r="F3" s="255" t="s">
        <v>96</v>
      </c>
      <c r="G3" s="234" t="s">
        <v>115</v>
      </c>
      <c r="H3" s="235"/>
      <c r="I3" s="255" t="s">
        <v>96</v>
      </c>
      <c r="J3" s="234" t="s">
        <v>115</v>
      </c>
      <c r="K3" s="235"/>
    </row>
    <row r="4" spans="2:11" ht="24.75">
      <c r="B4" s="239"/>
      <c r="C4" s="247"/>
      <c r="D4" s="248"/>
      <c r="E4" s="249"/>
      <c r="F4" s="256"/>
      <c r="G4" s="45" t="s">
        <v>117</v>
      </c>
      <c r="H4" s="45" t="s">
        <v>326</v>
      </c>
      <c r="I4" s="256"/>
      <c r="J4" s="45" t="s">
        <v>117</v>
      </c>
      <c r="K4" s="45" t="s">
        <v>326</v>
      </c>
    </row>
    <row r="5" spans="2:11" ht="15.75" customHeight="1">
      <c r="B5" s="35" t="s">
        <v>5</v>
      </c>
      <c r="C5" s="35">
        <f>D5+E5</f>
        <v>11315.668999999998</v>
      </c>
      <c r="D5" s="35">
        <f>D6+D7+D9+D10+D11+D12+D8</f>
        <v>11116.537999999999</v>
      </c>
      <c r="E5" s="35">
        <f>E6+E7+E9+E10+E11+E12+E8</f>
        <v>199.131</v>
      </c>
      <c r="F5" s="35">
        <f>G5+H5</f>
        <v>14968.833999999997</v>
      </c>
      <c r="G5" s="35">
        <f>G6+G7+G9+G10+G11+G12+G8</f>
        <v>14681.399999999998</v>
      </c>
      <c r="H5" s="35">
        <f>H6+H7+H9+H10+H11+H12+H8</f>
        <v>287.43400000000003</v>
      </c>
      <c r="I5" s="35">
        <f>J5+K5</f>
        <v>3193.328</v>
      </c>
      <c r="J5" s="35">
        <f>J6+J7+J9+J10+J11+J12+J8</f>
        <v>3081.259</v>
      </c>
      <c r="K5" s="35">
        <f>K6+K7+K9+K10+K11+K12+K8</f>
        <v>112.069</v>
      </c>
    </row>
    <row r="6" spans="2:11" ht="17.25" customHeight="1">
      <c r="B6" s="16" t="s">
        <v>6</v>
      </c>
      <c r="C6" s="30">
        <f>'ასიგნებები პროგ. კლასფიკაციით'!E9</f>
        <v>2490.8510000000001</v>
      </c>
      <c r="D6" s="30">
        <f>'ასიგნებები პროგ. კლასფიკაციით'!F9</f>
        <v>2490.8510000000001</v>
      </c>
      <c r="E6" s="30">
        <f>'ასიგნებები პროგ. კლასფიკაციით'!G9</f>
        <v>0</v>
      </c>
      <c r="F6" s="30">
        <f>'ასიგნებები პროგ. კლასფიკაციით'!H9</f>
        <v>3017.3040000000001</v>
      </c>
      <c r="G6" s="30">
        <f>'ასიგნებები პროგ. კლასფიკაციით'!I9</f>
        <v>3017.3040000000001</v>
      </c>
      <c r="H6" s="30">
        <f>'ასიგნებები პროგ. კლასფიკაციით'!J9</f>
        <v>0</v>
      </c>
      <c r="I6" s="30">
        <f>'ასიგნებები პროგ. კლასფიკაციით'!K9</f>
        <v>636.74099999999999</v>
      </c>
      <c r="J6" s="30">
        <f>'ასიგნებები პროგ. კლასფიკაციით'!L9</f>
        <v>636.74099999999999</v>
      </c>
      <c r="K6" s="30">
        <f>'ასიგნებები პროგ. კლასფიკაციით'!M9</f>
        <v>0</v>
      </c>
    </row>
    <row r="7" spans="2:11" ht="17.25" customHeight="1">
      <c r="B7" s="32" t="s">
        <v>7</v>
      </c>
      <c r="C7" s="30">
        <f>'ასიგნებები პროგ. კლასფიკაციით'!E10</f>
        <v>2254.933</v>
      </c>
      <c r="D7" s="30">
        <f>'ასიგნებები პროგ. კლასფიკაციით'!F10</f>
        <v>2055.8020000000001</v>
      </c>
      <c r="E7" s="30">
        <f>'ასიგნებები პროგ. კლასფიკაციით'!G10</f>
        <v>199.131</v>
      </c>
      <c r="F7" s="30">
        <f>'ასიგნებები პროგ. კლასფიკაციით'!H10</f>
        <v>3125.63</v>
      </c>
      <c r="G7" s="30">
        <f>'ასიგნებები პროგ. კლასფიკაციით'!I10</f>
        <v>2838.1959999999999</v>
      </c>
      <c r="H7" s="30">
        <f>'ასიგნებები პროგ. კლასფიკაციით'!J10</f>
        <v>287.43400000000003</v>
      </c>
      <c r="I7" s="30">
        <f>'ასიგნებები პროგ. კლასფიკაციით'!K10</f>
        <v>564.12199999999996</v>
      </c>
      <c r="J7" s="30">
        <f>'ასიგნებები პროგ. კლასფიკაციით'!L10</f>
        <v>452.053</v>
      </c>
      <c r="K7" s="30">
        <f>'ასიგნებები პროგ. კლასფიკაციით'!M10</f>
        <v>112.069</v>
      </c>
    </row>
    <row r="8" spans="2:11" ht="17.25" customHeight="1">
      <c r="B8" s="32" t="s">
        <v>29</v>
      </c>
      <c r="C8" s="30">
        <f>'ასიგნებები პროგ. კლასფიკაციით'!E19</f>
        <v>43.704000000000001</v>
      </c>
      <c r="D8" s="30">
        <f>'ასიგნებები პროგ. კლასფიკაციით'!F19</f>
        <v>43.704000000000001</v>
      </c>
      <c r="E8" s="30">
        <f>'ასიგნებები პროგ. კლასფიკაციით'!G19</f>
        <v>0</v>
      </c>
      <c r="F8" s="30">
        <f>'ასიგნებები პროგ. კლასფიკაციით'!H19</f>
        <v>0</v>
      </c>
      <c r="G8" s="30">
        <f>'ასიგნებები პროგ. კლასფიკაციით'!I19</f>
        <v>0</v>
      </c>
      <c r="H8" s="30">
        <f>'ასიგნებები პროგ. კლასფიკაციით'!J19</f>
        <v>0</v>
      </c>
      <c r="I8" s="30">
        <f>'ასიგნებები პროგ. კლასფიკაციით'!K19</f>
        <v>0</v>
      </c>
      <c r="J8" s="30">
        <f>'ასიგნებები პროგ. კლასფიკაციით'!L19</f>
        <v>0</v>
      </c>
      <c r="K8" s="30">
        <f>'ასიგნებები პროგ. კლასფიკაციით'!M19</f>
        <v>0</v>
      </c>
    </row>
    <row r="9" spans="2:11" ht="17.25" customHeight="1">
      <c r="B9" s="32" t="s">
        <v>9</v>
      </c>
      <c r="C9" s="30">
        <f>'ასიგნებები პროგ. კლასფიკაციით'!E20</f>
        <v>4841.5950000000003</v>
      </c>
      <c r="D9" s="30">
        <f>'ასიგნებები პროგ. კლასფიკაციით'!F20</f>
        <v>4841.5950000000003</v>
      </c>
      <c r="E9" s="30">
        <f>'ასიგნებები პროგ. კლასფიკაციით'!G20</f>
        <v>0</v>
      </c>
      <c r="F9" s="30">
        <f>'ასიგნებები პროგ. კლასფიკაციით'!H20</f>
        <v>5851.5999999999995</v>
      </c>
      <c r="G9" s="30">
        <f>'ასიგნებები პროგ. კლასფიკაციით'!I20</f>
        <v>5851.5999999999995</v>
      </c>
      <c r="H9" s="30">
        <f>'ასიგნებები პროგ. კლასფიკაციით'!J20</f>
        <v>0</v>
      </c>
      <c r="I9" s="30">
        <f>'ასიგნებები პროგ. კლასფიკაციით'!K20</f>
        <v>1214.6419999999998</v>
      </c>
      <c r="J9" s="30">
        <f>'ასიგნებები პროგ. კლასფიკაციით'!L20</f>
        <v>1214.6419999999998</v>
      </c>
      <c r="K9" s="30">
        <f>'ასიგნებები პროგ. კლასფიკაციით'!M20</f>
        <v>0</v>
      </c>
    </row>
    <row r="10" spans="2:11" ht="16.5" customHeight="1">
      <c r="B10" s="32" t="s">
        <v>3</v>
      </c>
      <c r="C10" s="30">
        <f>'ასიგნებები პროგ. კლასფიკაციით'!E21</f>
        <v>110</v>
      </c>
      <c r="D10" s="30">
        <f>'ასიგნებები პროგ. კლასფიკაციით'!F21</f>
        <v>110</v>
      </c>
      <c r="E10" s="30">
        <f>'ასიგნებები პროგ. კლასფიკაციით'!G21</f>
        <v>0</v>
      </c>
      <c r="F10" s="30">
        <f>'ასიგნებები პროგ. კლასფიკაციით'!H21</f>
        <v>190</v>
      </c>
      <c r="G10" s="30">
        <f>'ასიგნებები პროგ. კლასფიკაციით'!I21</f>
        <v>190</v>
      </c>
      <c r="H10" s="30">
        <f>'ასიგნებები პროგ. კლასფიკაციით'!J21</f>
        <v>0</v>
      </c>
      <c r="I10" s="30">
        <f>'ასიგნებები პროგ. კლასფიკაციით'!K21</f>
        <v>190</v>
      </c>
      <c r="J10" s="30">
        <f>'ასიგნებები პროგ. კლასფიკაციით'!L21</f>
        <v>190</v>
      </c>
      <c r="K10" s="30">
        <f>'ასიგნებები პროგ. კლასფიკაციით'!M21</f>
        <v>0</v>
      </c>
    </row>
    <row r="11" spans="2:11" ht="17.25" customHeight="1">
      <c r="B11" s="16" t="s">
        <v>10</v>
      </c>
      <c r="C11" s="30">
        <f>'ასიგნებები პროგ. კლასფიკაციით'!E22</f>
        <v>1298.9459999999999</v>
      </c>
      <c r="D11" s="30">
        <f>'ასიგნებები პროგ. კლასფიკაციით'!F22</f>
        <v>1298.9459999999999</v>
      </c>
      <c r="E11" s="30">
        <f>'ასიგნებები პროგ. კლასფიკაციით'!G22</f>
        <v>0</v>
      </c>
      <c r="F11" s="30">
        <f>'ასიგნებები პროგ. კლასფიკაციით'!H22</f>
        <v>1793.8</v>
      </c>
      <c r="G11" s="30">
        <f>'ასიგნებები პროგ. კლასფიკაციით'!I22</f>
        <v>1793.8</v>
      </c>
      <c r="H11" s="30">
        <f>'ასიგნებები პროგ. კლასფიკაციით'!J22</f>
        <v>0</v>
      </c>
      <c r="I11" s="30">
        <f>'ასიგნებები პროგ. კლასფიკაციით'!K22</f>
        <v>562.13000000000011</v>
      </c>
      <c r="J11" s="30">
        <f>'ასიგნებები პროგ. კლასფიკაციით'!L22</f>
        <v>562.13000000000011</v>
      </c>
      <c r="K11" s="30">
        <f>'ასიგნებები პროგ. კლასფიკაციით'!M22</f>
        <v>0</v>
      </c>
    </row>
    <row r="12" spans="2:11" ht="17.25" customHeight="1">
      <c r="B12" s="32" t="s">
        <v>11</v>
      </c>
      <c r="C12" s="30">
        <f>'ასიგნებები პროგ. კლასფიკაციით'!E23</f>
        <v>275.64</v>
      </c>
      <c r="D12" s="30">
        <f>'ასიგნებები პროგ. კლასფიკაციით'!F23</f>
        <v>275.64</v>
      </c>
      <c r="E12" s="30">
        <f>'ასიგნებები პროგ. კლასფიკაციით'!G23</f>
        <v>0</v>
      </c>
      <c r="F12" s="30">
        <f>'ასიგნებები პროგ. კლასფიკაციით'!H23</f>
        <v>990.49999999999989</v>
      </c>
      <c r="G12" s="30">
        <f>'ასიგნებები პროგ. კლასფიკაციით'!I23</f>
        <v>990.49999999999989</v>
      </c>
      <c r="H12" s="30">
        <f>'ასიგნებები პროგ. კლასფიკაციით'!J23</f>
        <v>0</v>
      </c>
      <c r="I12" s="30">
        <f>'ასიგნებები პროგ. კლასფიკაციით'!K23</f>
        <v>25.693000000000001</v>
      </c>
      <c r="J12" s="30">
        <f>'ასიგნებები პროგ. კლასფიკაციით'!L23</f>
        <v>25.693000000000001</v>
      </c>
      <c r="K12" s="30">
        <f>'ასიგნებები პროგ. კლასფიკაციით'!M23</f>
        <v>0</v>
      </c>
    </row>
    <row r="13" spans="2:11" ht="20.25" customHeight="1">
      <c r="B13" s="53"/>
      <c r="C13" s="40"/>
      <c r="D13" s="40"/>
      <c r="E13" s="40"/>
      <c r="F13" s="40"/>
    </row>
    <row r="14" spans="2:11" ht="20.25" customHeight="1">
      <c r="B14" s="53"/>
      <c r="C14" s="40"/>
      <c r="D14" s="40"/>
      <c r="E14" s="40"/>
      <c r="F14" s="40"/>
    </row>
  </sheetData>
  <mergeCells count="8">
    <mergeCell ref="I2:K2"/>
    <mergeCell ref="B2:B4"/>
    <mergeCell ref="F2:H2"/>
    <mergeCell ref="I3:I4"/>
    <mergeCell ref="J3:K3"/>
    <mergeCell ref="F3:F4"/>
    <mergeCell ref="G3:H3"/>
    <mergeCell ref="C2:E4"/>
  </mergeCells>
  <phoneticPr fontId="0" type="noConversion"/>
  <pageMargins left="0" right="0" top="0" bottom="0" header="0" footer="0"/>
  <pageSetup paperSize="9" orientation="landscape" r:id="rId1"/>
  <headerFooter alignWithMargins="0"/>
  <ignoredErrors>
    <ignoredError sqref="F5:I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0"/>
  <sheetViews>
    <sheetView view="pageBreakPreview" topLeftCell="B1" zoomScale="110" zoomScaleNormal="100" zoomScaleSheetLayoutView="110" zoomScalePageLayoutView="110" workbookViewId="0">
      <selection activeCell="I29" sqref="I29"/>
    </sheetView>
  </sheetViews>
  <sheetFormatPr defaultRowHeight="11.25"/>
  <cols>
    <col min="1" max="1" width="2.7109375" style="41" hidden="1" customWidth="1"/>
    <col min="2" max="2" width="9.5703125" style="41" customWidth="1"/>
    <col min="3" max="3" width="66.85546875" style="41" customWidth="1"/>
    <col min="4" max="5" width="11.7109375" style="41" customWidth="1"/>
    <col min="6" max="6" width="11.7109375" style="115" customWidth="1"/>
    <col min="7" max="16384" width="9.140625" style="41"/>
  </cols>
  <sheetData>
    <row r="1" spans="2:8" ht="20.25" customHeight="1">
      <c r="C1" s="257" t="s">
        <v>375</v>
      </c>
      <c r="D1" s="257"/>
      <c r="E1" s="257"/>
      <c r="F1" s="257"/>
      <c r="G1" s="40"/>
      <c r="H1" s="40"/>
    </row>
    <row r="2" spans="2:8" ht="25.5" customHeight="1">
      <c r="B2" s="6" t="s">
        <v>305</v>
      </c>
      <c r="C2" s="6" t="s">
        <v>303</v>
      </c>
      <c r="D2" s="98" t="str">
        <f>ბალანსი!C1</f>
        <v>2025 წლის ფაქტი</v>
      </c>
      <c r="E2" s="98" t="str">
        <f>ბალანსი!F1</f>
        <v>2026 წლის გეგმა</v>
      </c>
      <c r="F2" s="181" t="str">
        <f>ბალანსი!I1</f>
        <v>2026 წლის მარტი</v>
      </c>
      <c r="G2" s="166"/>
      <c r="H2" s="167"/>
    </row>
    <row r="3" spans="2:8" s="51" customFormat="1" ht="15" customHeight="1">
      <c r="B3" s="35" t="s">
        <v>103</v>
      </c>
      <c r="C3" s="63" t="s">
        <v>153</v>
      </c>
      <c r="D3" s="35">
        <f>D4</f>
        <v>115.91</v>
      </c>
      <c r="E3" s="119">
        <f>E4</f>
        <v>30</v>
      </c>
      <c r="F3" s="141">
        <f>F4</f>
        <v>0.79800000000000004</v>
      </c>
      <c r="G3" s="139"/>
      <c r="H3" s="139"/>
    </row>
    <row r="4" spans="2:8" ht="15" customHeight="1">
      <c r="B4" s="30" t="s">
        <v>104</v>
      </c>
      <c r="C4" s="58" t="s">
        <v>154</v>
      </c>
      <c r="D4" s="30">
        <f>'ასიგნებები პროგ. კლასფიკაციით'!E64</f>
        <v>115.91</v>
      </c>
      <c r="E4" s="118">
        <f>'ასიგნებები პროგ. კლასფიკაციით'!H64</f>
        <v>30</v>
      </c>
      <c r="F4" s="142">
        <f>'ასიგნებები პროგ. კლასფიკაციით'!K64</f>
        <v>0.79800000000000004</v>
      </c>
      <c r="G4" s="40"/>
      <c r="H4" s="40"/>
    </row>
    <row r="5" spans="2:8" s="64" customFormat="1" ht="15" customHeight="1">
      <c r="B5" s="31" t="s">
        <v>106</v>
      </c>
      <c r="C5" s="60" t="s">
        <v>159</v>
      </c>
      <c r="D5" s="31">
        <f>D6+D7+D8+D9+D10+D11+D12+D13</f>
        <v>15692.08</v>
      </c>
      <c r="E5" s="117">
        <f>E6+E7+E8+E9+E10+E11+E12+E13</f>
        <v>16047.333999999999</v>
      </c>
      <c r="F5" s="117">
        <f>F6+F7+F8+F9+F10+F11+F12+F13</f>
        <v>83.646999999999991</v>
      </c>
    </row>
    <row r="6" spans="2:8" ht="15" customHeight="1">
      <c r="B6" s="30" t="s">
        <v>121</v>
      </c>
      <c r="C6" s="59" t="s">
        <v>160</v>
      </c>
      <c r="D6" s="30">
        <f>'ასიგნებები პროგ. კლასფიკაციით'!E264</f>
        <v>10443.612999999999</v>
      </c>
      <c r="E6" s="118">
        <f>'ასიგნებები პროგ. კლასფიკაციით'!H264</f>
        <v>10698.892</v>
      </c>
      <c r="F6" s="118">
        <f>'ასიგნებები პროგ. კლასფიკაციით'!K264</f>
        <v>7.7889999999999997</v>
      </c>
    </row>
    <row r="7" spans="2:8" ht="15" customHeight="1">
      <c r="B7" s="30" t="s">
        <v>122</v>
      </c>
      <c r="C7" s="59" t="s">
        <v>161</v>
      </c>
      <c r="D7" s="30">
        <f>'ასიგნებები პროგ. კლასფიკაციით'!E364</f>
        <v>1816.0889999999999</v>
      </c>
      <c r="E7" s="118">
        <f>'ასიგნებები პროგ. კლასფიკაციით'!H364</f>
        <v>1389.462</v>
      </c>
      <c r="F7" s="118">
        <f>'ასიგნებები პროგ. კლასფიკაციით'!K364</f>
        <v>38.356999999999999</v>
      </c>
    </row>
    <row r="8" spans="2:8" ht="15" customHeight="1">
      <c r="B8" s="30" t="s">
        <v>186</v>
      </c>
      <c r="C8" s="59" t="s">
        <v>162</v>
      </c>
      <c r="D8" s="30">
        <f>'ასიგნებები პროგ. კლასფიკაციით'!E424</f>
        <v>0</v>
      </c>
      <c r="E8" s="118">
        <f>'ასიგნებები პროგ. კლასფიკაციით'!H424</f>
        <v>1035</v>
      </c>
      <c r="F8" s="118">
        <f>'ასიგნებები პროგ. კლასფიკაციით'!K424</f>
        <v>0</v>
      </c>
    </row>
    <row r="9" spans="2:8" ht="15" customHeight="1">
      <c r="B9" s="30" t="s">
        <v>189</v>
      </c>
      <c r="C9" s="59" t="s">
        <v>163</v>
      </c>
      <c r="D9" s="30">
        <f>'ასიგნებები პროგ. კლასფიკაციით'!E484</f>
        <v>0</v>
      </c>
      <c r="E9" s="118">
        <f>'ასიგნებები პროგ. კლასფიკაციით'!H484</f>
        <v>0</v>
      </c>
      <c r="F9" s="118">
        <f>'ასიგნებები პროგ. კლასფიკაციით'!K484</f>
        <v>0</v>
      </c>
    </row>
    <row r="10" spans="2:8" ht="15" customHeight="1">
      <c r="B10" s="30" t="s">
        <v>190</v>
      </c>
      <c r="C10" s="59" t="s">
        <v>164</v>
      </c>
      <c r="D10" s="30">
        <f>'ასიგნებები პროგ. კლასფიკაციით'!E544</f>
        <v>2733.7700000000004</v>
      </c>
      <c r="E10" s="118">
        <f>'ასიგნებები პროგ. კლასფიკაციით'!H544</f>
        <v>2673.98</v>
      </c>
      <c r="F10" s="118">
        <f>'ასიგნებები პროგ. კლასფიკაციით'!K544</f>
        <v>2.5009999999999999</v>
      </c>
    </row>
    <row r="11" spans="2:8" ht="15" customHeight="1">
      <c r="B11" s="30" t="s">
        <v>196</v>
      </c>
      <c r="C11" s="59" t="s">
        <v>489</v>
      </c>
      <c r="D11" s="30">
        <f>'ასიგნებები პროგ. კლასფიკაციით'!E664</f>
        <v>579.25199999999995</v>
      </c>
      <c r="E11" s="118">
        <f>'ასიგნებები პროგ. კლასფიკაციით'!H664</f>
        <v>0</v>
      </c>
      <c r="F11" s="118">
        <f>'ასიგნებები პროგ. კლასფიკაციით'!K664</f>
        <v>0</v>
      </c>
    </row>
    <row r="12" spans="2:8" ht="15" customHeight="1">
      <c r="B12" s="30" t="s">
        <v>277</v>
      </c>
      <c r="C12" s="59" t="s">
        <v>165</v>
      </c>
      <c r="D12" s="30">
        <f>'ასიგნებები პროგ. კლასფიკაციით'!E684</f>
        <v>119.35600000000001</v>
      </c>
      <c r="E12" s="118">
        <f>'ასიგნებები პროგ. კლასფიკაციით'!H684</f>
        <v>250</v>
      </c>
      <c r="F12" s="118">
        <f>'ასიგნებები პროგ. კლასფიკაციით'!K684</f>
        <v>35</v>
      </c>
    </row>
    <row r="13" spans="2:8" ht="21" customHeight="1">
      <c r="B13" s="30" t="s">
        <v>278</v>
      </c>
      <c r="C13" s="61" t="s">
        <v>356</v>
      </c>
      <c r="D13" s="30">
        <f>'ასიგნებები პროგ. კლასფიკაციით'!E704</f>
        <v>0</v>
      </c>
      <c r="E13" s="118">
        <f>'ასიგნებები პროგ. კლასფიკაციით'!H704</f>
        <v>0</v>
      </c>
      <c r="F13" s="118">
        <f>'ასიგნებები პროგ. კლასფიკაციით'!K704</f>
        <v>0</v>
      </c>
    </row>
    <row r="14" spans="2:8" s="64" customFormat="1" ht="15" customHeight="1">
      <c r="B14" s="31" t="s">
        <v>107</v>
      </c>
      <c r="C14" s="60" t="s">
        <v>166</v>
      </c>
      <c r="D14" s="31">
        <f>D15+D16</f>
        <v>0.67</v>
      </c>
      <c r="E14" s="117">
        <f>E15+E16</f>
        <v>0</v>
      </c>
      <c r="F14" s="117">
        <f>F15+F16</f>
        <v>0</v>
      </c>
    </row>
    <row r="15" spans="2:8" ht="15" customHeight="1">
      <c r="B15" s="30" t="s">
        <v>123</v>
      </c>
      <c r="C15" s="59" t="s">
        <v>167</v>
      </c>
      <c r="D15" s="30">
        <f>'ასიგნებები პროგ. კლასფიკაციით'!E744</f>
        <v>0</v>
      </c>
      <c r="E15" s="118">
        <f>'ასიგნებები პროგ. კლასფიკაციით'!H744</f>
        <v>0</v>
      </c>
      <c r="F15" s="118">
        <f>'ასიგნებები პროგ. კლასფიკაციით'!K744</f>
        <v>0</v>
      </c>
    </row>
    <row r="16" spans="2:8" ht="15" customHeight="1">
      <c r="B16" s="30" t="s">
        <v>127</v>
      </c>
      <c r="C16" s="62" t="s">
        <v>357</v>
      </c>
      <c r="D16" s="30">
        <f>'ასიგნებები პროგ. კლასფიკაციით'!E764</f>
        <v>0.67</v>
      </c>
      <c r="E16" s="118">
        <f>'ასიგნებები პროგ. კლასფიკაციით'!H764</f>
        <v>0</v>
      </c>
      <c r="F16" s="118">
        <f>'ასიგნებები პროგ. კლასფიკაციით'!K764</f>
        <v>0</v>
      </c>
    </row>
    <row r="17" spans="2:8" s="64" customFormat="1" ht="15" customHeight="1">
      <c r="B17" s="31" t="s">
        <v>108</v>
      </c>
      <c r="C17" s="60" t="s">
        <v>80</v>
      </c>
      <c r="D17" s="117">
        <f>D18+D19+D20</f>
        <v>364.86599999999999</v>
      </c>
      <c r="E17" s="117">
        <f>E18+E19+E20</f>
        <v>987.548</v>
      </c>
      <c r="F17" s="117">
        <f>F18+F19+F20</f>
        <v>53.759</v>
      </c>
    </row>
    <row r="18" spans="2:8" ht="15" customHeight="1">
      <c r="B18" s="30" t="s">
        <v>128</v>
      </c>
      <c r="C18" s="61" t="s">
        <v>169</v>
      </c>
      <c r="D18" s="30">
        <f>'ასიგნებები პროგ. კლასფიკაციით'!E864</f>
        <v>0</v>
      </c>
      <c r="E18" s="118">
        <f>'ასიგნებები პროგ. კლასფიკაციით'!H864</f>
        <v>0</v>
      </c>
      <c r="F18" s="118">
        <f>'ასიგნებები პროგ. კლასფიკაციით'!K864</f>
        <v>0</v>
      </c>
    </row>
    <row r="19" spans="2:8" ht="15" customHeight="1">
      <c r="B19" s="30" t="s">
        <v>280</v>
      </c>
      <c r="C19" s="61" t="s">
        <v>170</v>
      </c>
      <c r="D19" s="118">
        <f>'ასიგნებები პროგ. კლასფიკაციით'!G904</f>
        <v>332.25599999999997</v>
      </c>
      <c r="E19" s="118">
        <f>'ასიგნებები პროგ. კლასფიკაციით'!H904</f>
        <v>958.548</v>
      </c>
      <c r="F19" s="118">
        <f>'ასიგნებები პროგ. კლასფიკაციით'!K904</f>
        <v>53.759</v>
      </c>
    </row>
    <row r="20" spans="2:8" s="64" customFormat="1" ht="15" customHeight="1">
      <c r="B20" s="30" t="s">
        <v>478</v>
      </c>
      <c r="C20" s="61" t="s">
        <v>490</v>
      </c>
      <c r="D20" s="30">
        <f>'ასიგნებები პროგ. კლასფიკაციით'!E923</f>
        <v>32.61</v>
      </c>
      <c r="E20" s="118">
        <f>'ასიგნებები პროგ. კლასფიკაციით'!H923</f>
        <v>29</v>
      </c>
      <c r="F20" s="118">
        <f>'ასიგნებები პროგ. კლასფიკაციით'!K923</f>
        <v>0</v>
      </c>
    </row>
    <row r="21" spans="2:8" ht="15" customHeight="1">
      <c r="B21" s="31" t="s">
        <v>109</v>
      </c>
      <c r="C21" s="60" t="s">
        <v>171</v>
      </c>
      <c r="D21" s="31">
        <f>D22+D23</f>
        <v>11.6</v>
      </c>
      <c r="E21" s="117">
        <f>E22+E23</f>
        <v>23.9</v>
      </c>
      <c r="F21" s="117">
        <f>F22+F23</f>
        <v>0</v>
      </c>
    </row>
    <row r="22" spans="2:8" ht="15" customHeight="1">
      <c r="B22" s="30" t="s">
        <v>197</v>
      </c>
      <c r="C22" s="59" t="s">
        <v>172</v>
      </c>
      <c r="D22" s="30">
        <f>'ასიგნებები პროგ. კლასფიკაციით'!E963</f>
        <v>3.9</v>
      </c>
      <c r="E22" s="118">
        <f>'ასიგნებები პროგ. კლასფიკაციით'!H963</f>
        <v>3</v>
      </c>
      <c r="F22" s="118">
        <f>'ასიგნებები პროგ. კლასფიკაციით'!K963</f>
        <v>0</v>
      </c>
    </row>
    <row r="23" spans="2:8" s="64" customFormat="1" ht="15" customHeight="1">
      <c r="B23" s="30" t="s">
        <v>130</v>
      </c>
      <c r="C23" s="59" t="s">
        <v>173</v>
      </c>
      <c r="D23" s="30">
        <f>'ასიგნებები პროგ. კლასფიკაციით'!E1125</f>
        <v>7.7</v>
      </c>
      <c r="E23" s="118">
        <f>'ასიგნებები პროგ. კლასფიკაციით'!H1125</f>
        <v>20.9</v>
      </c>
      <c r="F23" s="118">
        <f>'ასიგნებები პროგ. კლასფიკაციით'!K1125</f>
        <v>0</v>
      </c>
    </row>
    <row r="24" spans="2:8" ht="15" customHeight="1">
      <c r="B24" s="31" t="s">
        <v>110</v>
      </c>
      <c r="C24" s="60" t="s">
        <v>175</v>
      </c>
      <c r="D24" s="31">
        <f>D25</f>
        <v>0</v>
      </c>
      <c r="E24" s="117">
        <f>E25</f>
        <v>0</v>
      </c>
      <c r="F24" s="117">
        <f>F25</f>
        <v>0</v>
      </c>
    </row>
    <row r="25" spans="2:8" ht="22.5" customHeight="1">
      <c r="B25" s="30" t="s">
        <v>132</v>
      </c>
      <c r="C25" s="59" t="s">
        <v>176</v>
      </c>
      <c r="D25" s="30">
        <f>'ასიგნებები პროგ. კლასფიკაციით'!E1425</f>
        <v>0</v>
      </c>
      <c r="E25" s="118">
        <f>'ასიგნებები პროგ. კლასფიკაციით'!H1425</f>
        <v>0</v>
      </c>
      <c r="F25" s="118">
        <f>'ასიგნებები პროგ. კლასფიკაციით'!K1425</f>
        <v>0</v>
      </c>
    </row>
    <row r="26" spans="2:8">
      <c r="B26" s="30"/>
      <c r="C26" s="14" t="s">
        <v>304</v>
      </c>
      <c r="D26" s="129">
        <f>D3+D5+D14+D17+D21+D24</f>
        <v>16185.126</v>
      </c>
      <c r="E26" s="129">
        <f>E3+E5+E14+E17+E21+E24</f>
        <v>17088.781999999999</v>
      </c>
      <c r="F26" s="129">
        <f>F3+F5+F14+F17+F21+F24</f>
        <v>138.20400000000001</v>
      </c>
    </row>
    <row r="28" spans="2:8" ht="37.5" customHeight="1">
      <c r="G28" s="40"/>
      <c r="H28" s="40"/>
    </row>
    <row r="29" spans="2:8" s="64" customFormat="1" ht="25.5" customHeight="1">
      <c r="B29" s="41"/>
      <c r="C29" s="35" t="s">
        <v>0</v>
      </c>
      <c r="D29" s="98" t="str">
        <f>ბალანსი!C1</f>
        <v>2025 წლის ფაქტი</v>
      </c>
      <c r="E29" s="98" t="str">
        <f>ბალანსი!F1</f>
        <v>2026 წლის გეგმა</v>
      </c>
      <c r="F29" s="181" t="str">
        <f>ბალანსი!I1</f>
        <v>2026 წლის მარტი</v>
      </c>
      <c r="G29" s="143"/>
      <c r="H29" s="143"/>
    </row>
    <row r="30" spans="2:8" ht="21.75" customHeight="1">
      <c r="B30" s="64"/>
      <c r="C30" s="31" t="s">
        <v>17</v>
      </c>
      <c r="D30" s="31">
        <f>D31+D32</f>
        <v>5.8310000000000004</v>
      </c>
      <c r="E30" s="31">
        <f>E31+E32</f>
        <v>30</v>
      </c>
      <c r="F30" s="144">
        <f>F31+F32</f>
        <v>43.104999999999997</v>
      </c>
      <c r="G30" s="40"/>
      <c r="H30" s="40"/>
    </row>
    <row r="31" spans="2:8" ht="21.75" customHeight="1">
      <c r="C31" s="50" t="s">
        <v>34</v>
      </c>
      <c r="D31" s="30">
        <v>5.83</v>
      </c>
      <c r="E31" s="30">
        <v>20</v>
      </c>
      <c r="F31" s="118"/>
    </row>
    <row r="32" spans="2:8" ht="21.75" customHeight="1">
      <c r="C32" s="50" t="s">
        <v>35</v>
      </c>
      <c r="D32" s="30">
        <f>D33</f>
        <v>1E-3</v>
      </c>
      <c r="E32" s="30">
        <f>E33</f>
        <v>10</v>
      </c>
      <c r="F32" s="118">
        <f>F33</f>
        <v>43.104999999999997</v>
      </c>
    </row>
    <row r="33" spans="3:6">
      <c r="C33" s="32" t="s">
        <v>358</v>
      </c>
      <c r="D33" s="30">
        <v>1E-3</v>
      </c>
      <c r="E33" s="30">
        <v>10</v>
      </c>
      <c r="F33" s="118">
        <v>43.104999999999997</v>
      </c>
    </row>
    <row r="35" spans="3:6" ht="12">
      <c r="F35" s="130"/>
    </row>
    <row r="36" spans="3:6" ht="12">
      <c r="F36" s="130">
        <f>F26-F30</f>
        <v>95.099000000000018</v>
      </c>
    </row>
    <row r="37" spans="3:6">
      <c r="E37" s="41">
        <f>E26-E33</f>
        <v>17078.781999999999</v>
      </c>
    </row>
    <row r="40" spans="3:6">
      <c r="D40" s="41">
        <f>D26-'ასიგნებები პროგ. კლასფიკაციით'!E24</f>
        <v>0</v>
      </c>
      <c r="E40" s="41">
        <f>E26-'ასიგნებები პროგ. კლასფიკაციით'!H24</f>
        <v>0</v>
      </c>
      <c r="F40" s="115">
        <f>F26-'ასიგნებები პროგ. კლასფიკაციით'!K24</f>
        <v>0</v>
      </c>
    </row>
  </sheetData>
  <mergeCells count="1">
    <mergeCell ref="C1:F1"/>
  </mergeCells>
  <phoneticPr fontId="0" type="noConversion"/>
  <pageMargins left="0.39370078740157483" right="0" top="0.39370078740157483" bottom="0.39370078740157483" header="0" footer="0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G14"/>
  <sheetViews>
    <sheetView view="pageBreakPreview" zoomScale="110" zoomScaleSheetLayoutView="110" workbookViewId="0">
      <selection activeCell="I33" sqref="I33"/>
    </sheetView>
  </sheetViews>
  <sheetFormatPr defaultRowHeight="11.25"/>
  <cols>
    <col min="1" max="1" width="8.28515625" style="41" customWidth="1"/>
    <col min="2" max="2" width="52.7109375" style="41" customWidth="1"/>
    <col min="3" max="5" width="15.140625" style="41" bestFit="1" customWidth="1"/>
    <col min="6" max="16384" width="9.140625" style="41"/>
  </cols>
  <sheetData>
    <row r="2" spans="1:7" ht="24" customHeight="1">
      <c r="A2" s="253" t="s">
        <v>377</v>
      </c>
      <c r="B2" s="253"/>
      <c r="C2" s="253"/>
      <c r="D2" s="253"/>
      <c r="F2" s="40"/>
      <c r="G2" s="40"/>
    </row>
    <row r="3" spans="1:7" ht="35.25" customHeight="1">
      <c r="B3" s="35" t="s">
        <v>0</v>
      </c>
      <c r="C3" s="98" t="str">
        <f>ბალანსი!C1</f>
        <v>2025 წლის ფაქტი</v>
      </c>
      <c r="D3" s="98" t="str">
        <f>ბალანსი!F1</f>
        <v>2026 წლის გეგმა</v>
      </c>
      <c r="E3" s="172" t="str">
        <f>ბალანსი!I1</f>
        <v>2026 წლის მარტი</v>
      </c>
      <c r="F3" s="143"/>
      <c r="G3" s="143"/>
    </row>
    <row r="4" spans="1:7" ht="25.5" customHeight="1">
      <c r="B4" s="30" t="s">
        <v>12</v>
      </c>
      <c r="C4" s="30">
        <f>ბალანსი!C16</f>
        <v>18225.056999999993</v>
      </c>
      <c r="D4" s="30">
        <f>ბალანსი!F16</f>
        <v>14227.754000000003</v>
      </c>
      <c r="E4" s="145">
        <f>ბალანსი!I16</f>
        <v>1740.4620000000009</v>
      </c>
      <c r="F4" s="146"/>
      <c r="G4" s="40"/>
    </row>
    <row r="5" spans="1:7" ht="25.5" customHeight="1">
      <c r="B5" s="30" t="s">
        <v>15</v>
      </c>
      <c r="C5" s="30">
        <f>ბალანსი!C20</f>
        <v>2045.7619999999933</v>
      </c>
      <c r="D5" s="30">
        <f>ბალანსი!F20</f>
        <v>-2831.0279999999966</v>
      </c>
      <c r="E5" s="145">
        <f>ბალანსი!I20</f>
        <v>1645.363000000001</v>
      </c>
      <c r="F5" s="146"/>
      <c r="G5" s="40"/>
    </row>
    <row r="6" spans="1:7" ht="24.75" customHeight="1">
      <c r="A6" s="253" t="s">
        <v>378</v>
      </c>
      <c r="B6" s="253"/>
      <c r="C6" s="253"/>
      <c r="D6" s="253"/>
      <c r="F6" s="40"/>
      <c r="G6" s="40"/>
    </row>
    <row r="7" spans="1:7" ht="33.75" customHeight="1">
      <c r="A7" s="52"/>
      <c r="B7" s="35" t="s">
        <v>0</v>
      </c>
      <c r="C7" s="98" t="str">
        <f>ბალანსი!C1</f>
        <v>2025 წლის ფაქტი</v>
      </c>
      <c r="D7" s="98" t="str">
        <f>ბალანსი!F1</f>
        <v>2026 წლის გეგმა</v>
      </c>
      <c r="E7" s="172" t="str">
        <f>ბალანსი!I1</f>
        <v>2026 წლის მარტი</v>
      </c>
      <c r="F7" s="143"/>
      <c r="G7" s="143"/>
    </row>
    <row r="8" spans="1:7" ht="24.75" customHeight="1">
      <c r="A8" s="52"/>
      <c r="B8" s="35" t="s">
        <v>307</v>
      </c>
      <c r="C8" s="35">
        <f>C9-C11</f>
        <v>1604.448999999996</v>
      </c>
      <c r="D8" s="35">
        <f>D9-D11</f>
        <v>-2831.0279999999957</v>
      </c>
      <c r="E8" s="35">
        <f>E9-E11</f>
        <v>1645.3629999999998</v>
      </c>
    </row>
    <row r="9" spans="1:7" ht="21" customHeight="1">
      <c r="A9" s="52"/>
      <c r="B9" s="32" t="s">
        <v>13</v>
      </c>
      <c r="C9" s="30">
        <f>C10</f>
        <v>0</v>
      </c>
      <c r="D9" s="30">
        <f>D10</f>
        <v>0</v>
      </c>
      <c r="E9" s="30">
        <f>E10</f>
        <v>0</v>
      </c>
    </row>
    <row r="10" spans="1:7" ht="21" customHeight="1">
      <c r="A10" s="52"/>
      <c r="B10" s="32" t="s">
        <v>365</v>
      </c>
      <c r="C10" s="30">
        <f>ბალანსი!C23</f>
        <v>0</v>
      </c>
      <c r="D10" s="30">
        <f>ბალანსი!F23</f>
        <v>0</v>
      </c>
      <c r="E10" s="30">
        <f>ბალანსი!I23</f>
        <v>0</v>
      </c>
      <c r="F10" s="24"/>
    </row>
    <row r="11" spans="1:7" ht="21" customHeight="1">
      <c r="A11" s="52"/>
      <c r="B11" s="32" t="s">
        <v>14</v>
      </c>
      <c r="C11" s="30">
        <f>C12</f>
        <v>-1604.448999999996</v>
      </c>
      <c r="D11" s="30">
        <f>D12</f>
        <v>2831.0279999999957</v>
      </c>
      <c r="E11" s="30">
        <f>E12</f>
        <v>-1645.3629999999998</v>
      </c>
      <c r="F11" s="24"/>
    </row>
    <row r="12" spans="1:7" ht="21" customHeight="1">
      <c r="A12" s="52"/>
      <c r="B12" s="32" t="s">
        <v>366</v>
      </c>
      <c r="C12" s="30">
        <f>ბალანსი!C27</f>
        <v>-1604.448999999996</v>
      </c>
      <c r="D12" s="30">
        <f>ბალანსი!F27</f>
        <v>2831.0279999999957</v>
      </c>
      <c r="E12" s="30">
        <f>ბალანსი!I27</f>
        <v>-1645.3629999999998</v>
      </c>
      <c r="F12" s="24"/>
    </row>
    <row r="13" spans="1:7" ht="14.25" customHeight="1">
      <c r="A13" s="65"/>
      <c r="B13" s="65"/>
      <c r="C13" s="65"/>
      <c r="D13" s="65"/>
      <c r="E13" s="65"/>
      <c r="F13" s="65"/>
    </row>
    <row r="14" spans="1:7" ht="14.25" customHeight="1">
      <c r="A14" s="65"/>
      <c r="B14" s="65"/>
      <c r="C14" s="65"/>
      <c r="D14" s="65"/>
      <c r="E14" s="65"/>
      <c r="F14" s="65"/>
    </row>
  </sheetData>
  <mergeCells count="2">
    <mergeCell ref="A2:D2"/>
    <mergeCell ref="A6:D6"/>
  </mergeCells>
  <pageMargins left="0.39370078740157483" right="0" top="0.39370078740157483" bottom="0.39370078740157483" header="0" footer="0"/>
  <pageSetup paperSize="9" scale="86" orientation="portrait" verticalDpi="1200" r:id="rId1"/>
  <headerFooter alignWithMargins="0"/>
  <colBreaks count="1" manualBreakCount="1">
    <brk id="6" max="1048575" man="1"/>
  </colBreaks>
  <ignoredErrors>
    <ignoredError sqref="C10:E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F0"/>
  </sheetPr>
  <dimension ref="A1:H84"/>
  <sheetViews>
    <sheetView view="pageBreakPreview" zoomScale="110" zoomScaleSheetLayoutView="110" workbookViewId="0">
      <pane xSplit="3" ySplit="3" topLeftCell="D57" activePane="bottomRight" state="frozen"/>
      <selection pane="topRight" activeCell="D1" sqref="D1"/>
      <selection pane="bottomLeft" activeCell="A4" sqref="A4"/>
      <selection pane="bottomRight" activeCell="C42" sqref="C42"/>
    </sheetView>
  </sheetViews>
  <sheetFormatPr defaultRowHeight="11.25"/>
  <cols>
    <col min="1" max="1" width="0.85546875" style="41" customWidth="1"/>
    <col min="2" max="2" width="8.28515625" style="41" customWidth="1"/>
    <col min="3" max="3" width="52.7109375" style="41" customWidth="1"/>
    <col min="4" max="6" width="13.42578125" style="41" customWidth="1"/>
    <col min="7" max="7" width="9.140625" style="41"/>
    <col min="8" max="8" width="0.28515625" style="41" customWidth="1"/>
    <col min="9" max="16384" width="9.140625" style="41"/>
  </cols>
  <sheetData>
    <row r="1" spans="1:8" ht="1.5" customHeight="1"/>
    <row r="2" spans="1:8" ht="37.5" hidden="1" customHeight="1">
      <c r="A2" s="187" t="s">
        <v>114</v>
      </c>
      <c r="B2" s="258" t="s">
        <v>376</v>
      </c>
      <c r="C2" s="258"/>
      <c r="D2" s="258"/>
      <c r="E2" s="258"/>
      <c r="F2" s="258"/>
      <c r="G2" s="40"/>
      <c r="H2" s="40"/>
    </row>
    <row r="3" spans="1:8" ht="39.75" customHeight="1">
      <c r="A3" s="187" t="s">
        <v>114</v>
      </c>
      <c r="B3" s="188" t="s">
        <v>306</v>
      </c>
      <c r="C3" s="185" t="s">
        <v>0</v>
      </c>
      <c r="D3" s="189" t="str">
        <f>ბალანსი!C1</f>
        <v>2025 წლის ფაქტი</v>
      </c>
      <c r="E3" s="189" t="str">
        <f>ბალანსი!F1</f>
        <v>2026 წლის გეგმა</v>
      </c>
      <c r="F3" s="190" t="str">
        <f>ბალანსი!I1</f>
        <v>2026 წლის მარტი</v>
      </c>
      <c r="G3" s="143"/>
      <c r="H3" s="143"/>
    </row>
    <row r="4" spans="1:8" ht="19.5" customHeight="1">
      <c r="A4" s="187" t="str">
        <f>IF(D4+E4+F4&gt;0,"a","b")</f>
        <v>a</v>
      </c>
      <c r="B4" s="33" t="s">
        <v>134</v>
      </c>
      <c r="C4" s="191" t="s">
        <v>36</v>
      </c>
      <c r="D4" s="191">
        <f>D5+D9+D10+D12+D13+D14+D15</f>
        <v>5065.6949999999997</v>
      </c>
      <c r="E4" s="191">
        <f>E5+E9+E10+E12+E13+E14+E15</f>
        <v>5890.65</v>
      </c>
      <c r="F4" s="192">
        <f>F5+F9+F10+F12+F13+F14+F15</f>
        <v>1088.029</v>
      </c>
      <c r="G4" s="40"/>
      <c r="H4" s="40"/>
    </row>
    <row r="5" spans="1:8" ht="33.75">
      <c r="A5" s="187" t="str">
        <f t="shared" ref="A5:A69" si="0">IF(D5+E5+F5&gt;0,"a","b")</f>
        <v>a</v>
      </c>
      <c r="B5" s="33" t="s">
        <v>138</v>
      </c>
      <c r="C5" s="193" t="s">
        <v>37</v>
      </c>
      <c r="D5" s="33">
        <f>D6+D7+D8</f>
        <v>4461.3220000000001</v>
      </c>
      <c r="E5" s="33">
        <f>E6+E7+E8</f>
        <v>5640.65</v>
      </c>
      <c r="F5" s="186">
        <f>F6+F7+F8</f>
        <v>1053.029</v>
      </c>
      <c r="G5" s="40"/>
      <c r="H5" s="40"/>
    </row>
    <row r="6" spans="1:8" ht="22.5">
      <c r="A6" s="187" t="str">
        <f t="shared" si="0"/>
        <v>a</v>
      </c>
      <c r="B6" s="33" t="s">
        <v>135</v>
      </c>
      <c r="C6" s="193" t="s">
        <v>38</v>
      </c>
      <c r="D6" s="33">
        <f>'ასიგნებები პროგ. კლასფიკაციით'!E66+'ასიგნებები პროგ. კლასფიკაციით'!E86</f>
        <v>4461.3220000000001</v>
      </c>
      <c r="E6" s="33">
        <f>'ასიგნებები პროგ. კლასფიკაციით'!H66+'ასიგნებები პროგ. კლასფიკაციით'!H86</f>
        <v>5315.5</v>
      </c>
      <c r="F6" s="33">
        <f>'ასიგნებები პროგ. კლასფიკაციით'!K66+'ასიგნებები პროგ. კლასფიკაციით'!K86</f>
        <v>1053.029</v>
      </c>
    </row>
    <row r="7" spans="1:8" ht="16.5" customHeight="1">
      <c r="A7" s="187" t="str">
        <f t="shared" si="0"/>
        <v>a</v>
      </c>
      <c r="B7" s="33" t="s">
        <v>136</v>
      </c>
      <c r="C7" s="194" t="s">
        <v>359</v>
      </c>
      <c r="D7" s="33">
        <f>'ასიგნებები პროგ. კლასფიკაციით'!E146+'ასიგნებები პროგ. კლასფიკაციით'!E166</f>
        <v>0</v>
      </c>
      <c r="E7" s="33">
        <f>'ასიგნებები პროგ. კლასფიკაციით'!H146+'ასიგნებები პროგ. კლასფიკაციით'!H166</f>
        <v>325.14999999999998</v>
      </c>
      <c r="F7" s="33">
        <f>'ასიგნებები პროგ. კლასფიკაციით'!K146+'ასიგნებები პროგ. კლასფიკაციით'!K166</f>
        <v>0</v>
      </c>
    </row>
    <row r="8" spans="1:8" ht="18" hidden="1" customHeight="1">
      <c r="A8" s="41" t="str">
        <f t="shared" si="0"/>
        <v>b</v>
      </c>
      <c r="B8" s="30" t="s">
        <v>137</v>
      </c>
      <c r="C8" s="32" t="s">
        <v>39</v>
      </c>
      <c r="D8" s="31"/>
      <c r="E8" s="31"/>
      <c r="F8" s="30"/>
    </row>
    <row r="9" spans="1:8" ht="18.75" hidden="1" customHeight="1">
      <c r="A9" s="41" t="str">
        <f t="shared" si="0"/>
        <v>b</v>
      </c>
      <c r="B9" s="30" t="s">
        <v>139</v>
      </c>
      <c r="C9" s="32" t="s">
        <v>40</v>
      </c>
      <c r="D9" s="30"/>
      <c r="E9" s="30"/>
      <c r="F9" s="30"/>
    </row>
    <row r="10" spans="1:8" ht="21" customHeight="1">
      <c r="A10" s="187" t="str">
        <f t="shared" si="0"/>
        <v>a</v>
      </c>
      <c r="B10" s="33" t="s">
        <v>140</v>
      </c>
      <c r="C10" s="194" t="s">
        <v>41</v>
      </c>
      <c r="D10" s="195">
        <f>D11</f>
        <v>119.35600000000001</v>
      </c>
      <c r="E10" s="195">
        <f>E11</f>
        <v>250</v>
      </c>
      <c r="F10" s="191">
        <f>F11</f>
        <v>35</v>
      </c>
    </row>
    <row r="11" spans="1:8" ht="24.75" customHeight="1">
      <c r="A11" s="187" t="str">
        <f t="shared" si="0"/>
        <v>a</v>
      </c>
      <c r="B11" s="30" t="s">
        <v>141</v>
      </c>
      <c r="C11" s="32" t="s">
        <v>97</v>
      </c>
      <c r="D11" s="33">
        <f>'ასიგნებები პროგ. კლასფიკაციით'!E666</f>
        <v>119.35600000000001</v>
      </c>
      <c r="E11" s="33">
        <f>'ასიგნებები პროგ. კლასფიკაციით'!H666</f>
        <v>250</v>
      </c>
      <c r="F11" s="33">
        <f>'ასიგნებები პროგ. კლასფიკაციით'!K666</f>
        <v>35</v>
      </c>
    </row>
    <row r="12" spans="1:8" ht="16.5" hidden="1" customHeight="1">
      <c r="A12" s="41" t="str">
        <f t="shared" si="0"/>
        <v>b</v>
      </c>
      <c r="B12" s="30" t="s">
        <v>142</v>
      </c>
      <c r="C12" s="32" t="s">
        <v>42</v>
      </c>
      <c r="D12" s="30"/>
      <c r="E12" s="30"/>
      <c r="F12" s="30"/>
    </row>
    <row r="13" spans="1:8" ht="14.25" customHeight="1">
      <c r="A13" s="187" t="str">
        <f t="shared" si="0"/>
        <v>a</v>
      </c>
      <c r="B13" s="33" t="s">
        <v>143</v>
      </c>
      <c r="C13" s="194" t="s">
        <v>43</v>
      </c>
      <c r="D13" s="33">
        <f>'ასიგნებები პროგ. კლასფიკაციით'!E186+'ასიგნებები პროგ. კლასფიკაციით'!E206</f>
        <v>485.017</v>
      </c>
      <c r="E13" s="33">
        <f>'ასიგნებები პროგ. კლასფიკაციით'!H186+'ასიგნებები პროგ. კლასფიკაციით'!H206</f>
        <v>0</v>
      </c>
      <c r="F13" s="33">
        <f>'ასიგნებები პროგ. კლასფიკაციით'!K186+'ასიგნებები პროგ. კლასფიკაციით'!K206</f>
        <v>0</v>
      </c>
    </row>
    <row r="14" spans="1:8" ht="22.5" hidden="1">
      <c r="A14" s="41" t="str">
        <f t="shared" si="0"/>
        <v>b</v>
      </c>
      <c r="B14" s="30" t="s">
        <v>214</v>
      </c>
      <c r="C14" s="16" t="s">
        <v>111</v>
      </c>
      <c r="D14" s="30"/>
      <c r="E14" s="30"/>
      <c r="F14" s="30"/>
    </row>
    <row r="15" spans="1:8" ht="22.5" hidden="1">
      <c r="A15" s="41" t="str">
        <f t="shared" si="0"/>
        <v>b</v>
      </c>
      <c r="B15" s="30" t="s">
        <v>215</v>
      </c>
      <c r="C15" s="16" t="s">
        <v>44</v>
      </c>
      <c r="D15" s="31"/>
      <c r="E15" s="31"/>
      <c r="F15" s="30"/>
    </row>
    <row r="16" spans="1:8" ht="18.75" customHeight="1">
      <c r="A16" s="187" t="s">
        <v>114</v>
      </c>
      <c r="B16" s="191" t="s">
        <v>144</v>
      </c>
      <c r="C16" s="191" t="s">
        <v>45</v>
      </c>
      <c r="D16" s="191">
        <f>D17+D18+D19+D20+D21</f>
        <v>0</v>
      </c>
      <c r="E16" s="191">
        <f>E17+E18+E19+E20+E21</f>
        <v>0</v>
      </c>
      <c r="F16" s="191">
        <f>F17+F18+F19+F20+F21</f>
        <v>0</v>
      </c>
    </row>
    <row r="17" spans="1:6" ht="17.25" customHeight="1">
      <c r="A17" s="187" t="s">
        <v>114</v>
      </c>
      <c r="B17" s="33" t="s">
        <v>216</v>
      </c>
      <c r="C17" s="194" t="s">
        <v>46</v>
      </c>
      <c r="D17" s="33">
        <f>'ასიგნებები პროგ. კლასფიკაციით'!E106</f>
        <v>0</v>
      </c>
      <c r="E17" s="33">
        <f>'ასიგნებები პროგ. კლასფიკაციით'!H106</f>
        <v>0</v>
      </c>
      <c r="F17" s="33">
        <f>'ასიგნებები პროგ. კლასფიკაციით'!K106</f>
        <v>0</v>
      </c>
    </row>
    <row r="18" spans="1:6" ht="17.25" hidden="1" customHeight="1">
      <c r="A18" s="41" t="str">
        <f t="shared" si="0"/>
        <v>b</v>
      </c>
      <c r="B18" s="30" t="s">
        <v>217</v>
      </c>
      <c r="C18" s="32" t="s">
        <v>47</v>
      </c>
      <c r="D18" s="30"/>
      <c r="E18" s="30"/>
      <c r="F18" s="30"/>
    </row>
    <row r="19" spans="1:6" ht="17.25" hidden="1" customHeight="1">
      <c r="A19" s="41" t="str">
        <f t="shared" si="0"/>
        <v>b</v>
      </c>
      <c r="B19" s="30" t="s">
        <v>218</v>
      </c>
      <c r="C19" s="32" t="s">
        <v>48</v>
      </c>
      <c r="D19" s="30"/>
      <c r="E19" s="30"/>
      <c r="F19" s="30"/>
    </row>
    <row r="20" spans="1:6" ht="17.25" hidden="1" customHeight="1">
      <c r="A20" s="41" t="str">
        <f t="shared" si="0"/>
        <v>b</v>
      </c>
      <c r="B20" s="30" t="s">
        <v>219</v>
      </c>
      <c r="C20" s="32" t="s">
        <v>49</v>
      </c>
      <c r="D20" s="30"/>
      <c r="E20" s="30"/>
      <c r="F20" s="30"/>
    </row>
    <row r="21" spans="1:6" ht="30" hidden="1" customHeight="1">
      <c r="A21" s="41" t="str">
        <f t="shared" si="0"/>
        <v>b</v>
      </c>
      <c r="B21" s="30" t="s">
        <v>220</v>
      </c>
      <c r="C21" s="16" t="s">
        <v>98</v>
      </c>
      <c r="D21" s="30"/>
      <c r="E21" s="30"/>
      <c r="F21" s="30"/>
    </row>
    <row r="22" spans="1:6" ht="16.5" hidden="1" customHeight="1">
      <c r="A22" s="41" t="str">
        <f t="shared" si="0"/>
        <v>b</v>
      </c>
      <c r="B22" s="30" t="s">
        <v>145</v>
      </c>
      <c r="C22" s="31" t="s">
        <v>50</v>
      </c>
      <c r="D22" s="30">
        <f>D23+D24+D25</f>
        <v>0</v>
      </c>
      <c r="E22" s="30">
        <f>E23+E24+E25</f>
        <v>0</v>
      </c>
      <c r="F22" s="30">
        <f>F23+F24+F25</f>
        <v>0</v>
      </c>
    </row>
    <row r="23" spans="1:6" ht="16.5" hidden="1" customHeight="1">
      <c r="A23" s="41" t="str">
        <f t="shared" si="0"/>
        <v>b</v>
      </c>
      <c r="B23" s="30" t="s">
        <v>221</v>
      </c>
      <c r="C23" s="32" t="s">
        <v>51</v>
      </c>
      <c r="D23" s="31"/>
      <c r="E23" s="31"/>
      <c r="F23" s="30"/>
    </row>
    <row r="24" spans="1:6" ht="16.5" hidden="1" customHeight="1">
      <c r="A24" s="41" t="str">
        <f t="shared" si="0"/>
        <v>b</v>
      </c>
      <c r="B24" s="30" t="s">
        <v>222</v>
      </c>
      <c r="C24" s="32" t="s">
        <v>119</v>
      </c>
      <c r="D24" s="30"/>
      <c r="E24" s="30"/>
      <c r="F24" s="30"/>
    </row>
    <row r="25" spans="1:6" ht="16.5" hidden="1" customHeight="1">
      <c r="A25" s="41" t="str">
        <f t="shared" si="0"/>
        <v>b</v>
      </c>
      <c r="B25" s="30" t="s">
        <v>223</v>
      </c>
      <c r="C25" s="32" t="s">
        <v>52</v>
      </c>
      <c r="D25" s="31"/>
      <c r="E25" s="31"/>
      <c r="F25" s="30"/>
    </row>
    <row r="26" spans="1:6" ht="16.5" customHeight="1">
      <c r="A26" s="187" t="str">
        <f t="shared" si="0"/>
        <v>a</v>
      </c>
      <c r="B26" s="191" t="s">
        <v>146</v>
      </c>
      <c r="C26" s="191" t="s">
        <v>53</v>
      </c>
      <c r="D26" s="191">
        <f>D27+D28+D30+D31+D32+D35+D36+D37+D38</f>
        <v>10540.385999999999</v>
      </c>
      <c r="E26" s="191">
        <f>E27+E28+E30+E31+E32+E35+E36+E37+E38</f>
        <v>11013.892</v>
      </c>
      <c r="F26" s="191">
        <f>F27+F28+F30+F31+F32+F35+F36+F37+F38</f>
        <v>13.003</v>
      </c>
    </row>
    <row r="27" spans="1:6" ht="22.5" hidden="1">
      <c r="A27" s="41" t="str">
        <f t="shared" si="0"/>
        <v>b</v>
      </c>
      <c r="B27" s="30" t="s">
        <v>224</v>
      </c>
      <c r="C27" s="16" t="s">
        <v>54</v>
      </c>
      <c r="D27" s="30"/>
      <c r="E27" s="30"/>
      <c r="F27" s="30"/>
    </row>
    <row r="28" spans="1:6" ht="22.5" hidden="1">
      <c r="A28" s="41" t="str">
        <f t="shared" si="0"/>
        <v>b</v>
      </c>
      <c r="B28" s="30" t="s">
        <v>225</v>
      </c>
      <c r="C28" s="16" t="s">
        <v>360</v>
      </c>
      <c r="D28" s="30">
        <f>D29</f>
        <v>0</v>
      </c>
      <c r="E28" s="30">
        <f>E29</f>
        <v>0</v>
      </c>
      <c r="F28" s="30">
        <f>F29</f>
        <v>0</v>
      </c>
    </row>
    <row r="29" spans="1:6" ht="18" hidden="1" customHeight="1">
      <c r="A29" s="41" t="str">
        <f t="shared" si="0"/>
        <v>b</v>
      </c>
      <c r="B29" s="30" t="s">
        <v>226</v>
      </c>
      <c r="C29" s="32" t="s">
        <v>55</v>
      </c>
      <c r="D29" s="31"/>
      <c r="E29" s="31"/>
      <c r="F29" s="30"/>
    </row>
    <row r="30" spans="1:6" ht="18" hidden="1" customHeight="1">
      <c r="A30" s="41" t="str">
        <f t="shared" si="0"/>
        <v>b</v>
      </c>
      <c r="B30" s="30" t="s">
        <v>227</v>
      </c>
      <c r="C30" s="32" t="s">
        <v>56</v>
      </c>
      <c r="D30" s="30"/>
      <c r="E30" s="30"/>
      <c r="F30" s="30"/>
    </row>
    <row r="31" spans="1:6" ht="22.5" hidden="1">
      <c r="A31" s="41" t="str">
        <f t="shared" si="0"/>
        <v>b</v>
      </c>
      <c r="B31" s="30" t="s">
        <v>228</v>
      </c>
      <c r="C31" s="16" t="s">
        <v>361</v>
      </c>
      <c r="D31" s="31"/>
      <c r="E31" s="31"/>
      <c r="F31" s="30"/>
    </row>
    <row r="32" spans="1:6" ht="17.25" customHeight="1">
      <c r="A32" s="187" t="str">
        <f t="shared" si="0"/>
        <v>a</v>
      </c>
      <c r="B32" s="33" t="s">
        <v>229</v>
      </c>
      <c r="C32" s="194" t="s">
        <v>57</v>
      </c>
      <c r="D32" s="33">
        <f>D33+D34</f>
        <v>10540.385999999999</v>
      </c>
      <c r="E32" s="33">
        <f>E33+E34</f>
        <v>11013.892</v>
      </c>
      <c r="F32" s="33">
        <f>F33+F34</f>
        <v>13.003</v>
      </c>
    </row>
    <row r="33" spans="1:6" ht="17.25" customHeight="1">
      <c r="A33" s="187" t="str">
        <f t="shared" si="0"/>
        <v>a</v>
      </c>
      <c r="B33" s="33" t="s">
        <v>230</v>
      </c>
      <c r="C33" s="194" t="s">
        <v>58</v>
      </c>
      <c r="D33" s="33">
        <f>'ასიგნებები პროგ. კლასფიკაციით'!E248+'ასიგნებები პროგ. კლასფიკაციით'!E264</f>
        <v>10540.385999999999</v>
      </c>
      <c r="E33" s="33">
        <f>'ასიგნებები პროგ. კლასფიკაციით'!H246</f>
        <v>11013.892</v>
      </c>
      <c r="F33" s="33">
        <f>'ასიგნებები პროგ. კლასფიკაციით'!K246</f>
        <v>13.003</v>
      </c>
    </row>
    <row r="34" spans="1:6" ht="17.25" hidden="1" customHeight="1">
      <c r="A34" s="41" t="str">
        <f t="shared" si="0"/>
        <v>b</v>
      </c>
      <c r="B34" s="30" t="s">
        <v>231</v>
      </c>
      <c r="C34" s="32" t="s">
        <v>59</v>
      </c>
      <c r="D34" s="30"/>
      <c r="E34" s="30"/>
      <c r="F34" s="30"/>
    </row>
    <row r="35" spans="1:6" ht="17.25" hidden="1" customHeight="1">
      <c r="A35" s="41" t="str">
        <f t="shared" si="0"/>
        <v>b</v>
      </c>
      <c r="B35" s="30" t="s">
        <v>232</v>
      </c>
      <c r="C35" s="32" t="s">
        <v>60</v>
      </c>
      <c r="D35" s="30"/>
      <c r="E35" s="30"/>
      <c r="F35" s="30"/>
    </row>
    <row r="36" spans="1:6" ht="17.25" hidden="1" customHeight="1">
      <c r="A36" s="41" t="str">
        <f t="shared" si="0"/>
        <v>b</v>
      </c>
      <c r="B36" s="30" t="s">
        <v>233</v>
      </c>
      <c r="C36" s="32" t="s">
        <v>61</v>
      </c>
      <c r="D36" s="30"/>
      <c r="E36" s="30"/>
      <c r="F36" s="30"/>
    </row>
    <row r="37" spans="1:6" hidden="1">
      <c r="A37" s="41" t="str">
        <f t="shared" si="0"/>
        <v>b</v>
      </c>
      <c r="B37" s="30" t="s">
        <v>234</v>
      </c>
      <c r="C37" s="16" t="s">
        <v>363</v>
      </c>
      <c r="D37" s="31"/>
      <c r="E37" s="31"/>
      <c r="F37" s="30"/>
    </row>
    <row r="38" spans="1:6" ht="22.5" hidden="1">
      <c r="A38" s="41" t="str">
        <f t="shared" si="0"/>
        <v>b</v>
      </c>
      <c r="B38" s="30" t="s">
        <v>235</v>
      </c>
      <c r="C38" s="16" t="s">
        <v>362</v>
      </c>
      <c r="D38" s="30"/>
      <c r="E38" s="30"/>
      <c r="F38" s="30"/>
    </row>
    <row r="39" spans="1:6" ht="17.25" customHeight="1">
      <c r="A39" s="187" t="str">
        <f t="shared" si="0"/>
        <v>a</v>
      </c>
      <c r="B39" s="191" t="s">
        <v>147</v>
      </c>
      <c r="C39" s="191" t="s">
        <v>62</v>
      </c>
      <c r="D39" s="191">
        <f>D40+D41+D42</f>
        <v>604.096</v>
      </c>
      <c r="E39" s="191">
        <f>E40+E41+E42</f>
        <v>1718.7</v>
      </c>
      <c r="F39" s="191">
        <f>F40+F41+F42</f>
        <v>128.697</v>
      </c>
    </row>
    <row r="40" spans="1:6" ht="17.25" customHeight="1">
      <c r="A40" s="187" t="str">
        <f t="shared" si="0"/>
        <v>a</v>
      </c>
      <c r="B40" s="33" t="s">
        <v>236</v>
      </c>
      <c r="C40" s="194" t="s">
        <v>113</v>
      </c>
      <c r="D40" s="33">
        <f>'ასიგნებები პროგ. კლასფიკაციით'!E726</f>
        <v>541.02200000000005</v>
      </c>
      <c r="E40" s="33">
        <f>'ასიგნებები პროგ. კლასფიკაციით'!H726</f>
        <v>637.4</v>
      </c>
      <c r="F40" s="33">
        <f>'ასიგნებები პროგ. კლასფიკაციით'!K726</f>
        <v>122.361</v>
      </c>
    </row>
    <row r="41" spans="1:6" ht="17.25" customHeight="1">
      <c r="A41" s="187" t="s">
        <v>114</v>
      </c>
      <c r="B41" s="33" t="s">
        <v>237</v>
      </c>
      <c r="C41" s="194" t="s">
        <v>63</v>
      </c>
      <c r="D41" s="33">
        <f>'ასიგნებები პროგ. კლასფიკაციით'!E366</f>
        <v>25.510999999999999</v>
      </c>
      <c r="E41" s="33">
        <f>'ასიგნებები პროგ. კლასფიკაციით'!H366</f>
        <v>1035</v>
      </c>
      <c r="F41" s="33">
        <f>'ასიგნებები პროგ. კლასფიკაციით'!K366</f>
        <v>0</v>
      </c>
    </row>
    <row r="42" spans="1:6" ht="17.25" customHeight="1">
      <c r="A42" s="187" t="str">
        <f t="shared" si="0"/>
        <v>a</v>
      </c>
      <c r="B42" s="33" t="s">
        <v>501</v>
      </c>
      <c r="C42" s="196" t="s">
        <v>500</v>
      </c>
      <c r="D42" s="33">
        <f>'ასიგნებები პროგ. კლასფიკაციით'!E746</f>
        <v>37.563000000000002</v>
      </c>
      <c r="E42" s="33">
        <f>'ასიგნებები პროგ. კლასფიკაციით'!H746</f>
        <v>46.3</v>
      </c>
      <c r="F42" s="33">
        <f>'ასიგნებები პროგ. კლასფიკაციით'!K746</f>
        <v>6.3360000000000003</v>
      </c>
    </row>
    <row r="43" spans="1:6" ht="17.25" customHeight="1">
      <c r="A43" s="187" t="str">
        <f t="shared" si="0"/>
        <v>a</v>
      </c>
      <c r="B43" s="33" t="s">
        <v>148</v>
      </c>
      <c r="C43" s="191" t="s">
        <v>64</v>
      </c>
      <c r="D43" s="191">
        <f>D44+D45+D46+D47+D48+D49</f>
        <v>5578.8230000000003</v>
      </c>
      <c r="E43" s="191">
        <f>E44+E45+E46+E47+E48+E49</f>
        <v>4984.2420000000002</v>
      </c>
      <c r="F43" s="191">
        <f>F44+F45+F46+F47+F48+F49</f>
        <v>137.65</v>
      </c>
    </row>
    <row r="44" spans="1:6" ht="17.25" customHeight="1">
      <c r="A44" s="187" t="str">
        <f t="shared" si="0"/>
        <v>a</v>
      </c>
      <c r="B44" s="33" t="s">
        <v>238</v>
      </c>
      <c r="C44" s="194" t="s">
        <v>112</v>
      </c>
      <c r="D44" s="33">
        <f>'ასიგნებები პროგ. კლასფიკაციით'!E466</f>
        <v>62.398000000000003</v>
      </c>
      <c r="E44" s="33">
        <f>'ასიგნებები პროგ. კლასფიკაციით'!H466</f>
        <v>465.8</v>
      </c>
      <c r="F44" s="33">
        <f>'ასიგნებები პროგ. კლასფიკაციით'!K466</f>
        <v>0</v>
      </c>
    </row>
    <row r="45" spans="1:6" ht="17.25" hidden="1" customHeight="1">
      <c r="A45" s="41" t="str">
        <f t="shared" si="0"/>
        <v>b</v>
      </c>
      <c r="B45" s="30" t="s">
        <v>239</v>
      </c>
      <c r="C45" s="32" t="s">
        <v>65</v>
      </c>
      <c r="D45" s="30">
        <f>'ასიგნებები პროგ. კლასფიკაციით'!E806</f>
        <v>0</v>
      </c>
      <c r="E45" s="30">
        <f>'ასიგნებები პროგ. კლასფიკაციით'!H806</f>
        <v>0</v>
      </c>
      <c r="F45" s="30">
        <f>'ასიგნებები პროგ. კლასფიკაციით'!K806</f>
        <v>0</v>
      </c>
    </row>
    <row r="46" spans="1:6" ht="17.25" customHeight="1">
      <c r="A46" s="187" t="str">
        <f t="shared" si="0"/>
        <v>a</v>
      </c>
      <c r="B46" s="33" t="s">
        <v>240</v>
      </c>
      <c r="C46" s="194" t="s">
        <v>66</v>
      </c>
      <c r="D46" s="33">
        <f>'ასიგნებები პროგ. კლასფიკაციით'!E386</f>
        <v>1790.578</v>
      </c>
      <c r="E46" s="33">
        <f>'ასიგნებები პროგ. კლასფიკაციით'!H386</f>
        <v>354.46199999999999</v>
      </c>
      <c r="F46" s="33">
        <f>'ასიგნებები პროგ. კლასფიკაციით'!K386</f>
        <v>38.356999999999999</v>
      </c>
    </row>
    <row r="47" spans="1:6" ht="17.25" customHeight="1">
      <c r="A47" s="187" t="str">
        <f t="shared" si="0"/>
        <v>a</v>
      </c>
      <c r="B47" s="33" t="s">
        <v>241</v>
      </c>
      <c r="C47" s="194" t="s">
        <v>67</v>
      </c>
      <c r="D47" s="33">
        <f>'ასიგნებები პროგ. კლასფიკაციით'!E406</f>
        <v>394.82399999999996</v>
      </c>
      <c r="E47" s="33">
        <f>'ასიგნებები პროგ. კლასფიკაციით'!H406</f>
        <v>1490</v>
      </c>
      <c r="F47" s="33">
        <f>'ასიგნებები პროგ. კლასფიკაციით'!K406</f>
        <v>96.792000000000002</v>
      </c>
    </row>
    <row r="48" spans="1:6" hidden="1">
      <c r="A48" s="41" t="str">
        <f t="shared" si="0"/>
        <v>b</v>
      </c>
      <c r="B48" s="30" t="s">
        <v>242</v>
      </c>
      <c r="C48" s="16" t="s">
        <v>364</v>
      </c>
      <c r="D48" s="30"/>
      <c r="E48" s="30"/>
      <c r="F48" s="30"/>
    </row>
    <row r="49" spans="1:6" ht="22.5">
      <c r="A49" s="187" t="str">
        <f t="shared" si="0"/>
        <v>a</v>
      </c>
      <c r="B49" s="33" t="s">
        <v>243</v>
      </c>
      <c r="C49" s="193" t="s">
        <v>68</v>
      </c>
      <c r="D49" s="33">
        <f>'ასიგნებები პროგ. კლასფიკაციით'!E546+'ასიგნებები პროგ. კლასფიკაციით'!E586+'ასიგნებები პროგ. კლასფიკაციით'!E646</f>
        <v>3331.0230000000006</v>
      </c>
      <c r="E49" s="33">
        <f>'ასიგნებები პროგ. კლასფიკაციით'!H546+'ასიგნებები პროგ. კლასფიკაციით'!H586+'ასიგნებები პროგ. კლასფიკაციით'!H646</f>
        <v>2673.98</v>
      </c>
      <c r="F49" s="33">
        <f>'ასიგნებები პროგ. კლასფიკაციით'!K546+'ასიგნებები პროგ. კლასფიკაციით'!K586+'ასიგნებები პროგ. კლასფიკაციით'!K646</f>
        <v>2.5009999999999999</v>
      </c>
    </row>
    <row r="50" spans="1:6" ht="21" customHeight="1">
      <c r="A50" s="187" t="str">
        <f t="shared" si="0"/>
        <v>a</v>
      </c>
      <c r="B50" s="33" t="s">
        <v>149</v>
      </c>
      <c r="C50" s="191" t="s">
        <v>69</v>
      </c>
      <c r="D50" s="191">
        <f>D51+D52+D53+D54+D55+D56</f>
        <v>205.09299999999999</v>
      </c>
      <c r="E50" s="191">
        <f>E51+E52+E53+E54+E55+E56</f>
        <v>244.2</v>
      </c>
      <c r="F50" s="191">
        <f>F51+F52+F53+F54+F55+F56</f>
        <v>47.792000000000002</v>
      </c>
    </row>
    <row r="51" spans="1:6" ht="16.5" hidden="1" customHeight="1">
      <c r="A51" s="41" t="str">
        <f t="shared" si="0"/>
        <v>b</v>
      </c>
      <c r="B51" s="30" t="s">
        <v>244</v>
      </c>
      <c r="C51" s="32" t="s">
        <v>70</v>
      </c>
      <c r="D51" s="30"/>
      <c r="E51" s="30"/>
      <c r="F51" s="30"/>
    </row>
    <row r="52" spans="1:6" ht="16.5" hidden="1" customHeight="1">
      <c r="A52" s="41" t="str">
        <f t="shared" si="0"/>
        <v>b</v>
      </c>
      <c r="B52" s="30" t="s">
        <v>245</v>
      </c>
      <c r="C52" s="32" t="s">
        <v>71</v>
      </c>
      <c r="D52" s="30"/>
      <c r="E52" s="30"/>
      <c r="F52" s="30"/>
    </row>
    <row r="53" spans="1:6" ht="16.5" hidden="1" customHeight="1">
      <c r="A53" s="41" t="str">
        <f t="shared" si="0"/>
        <v>b</v>
      </c>
      <c r="B53" s="30" t="s">
        <v>246</v>
      </c>
      <c r="C53" s="32" t="s">
        <v>72</v>
      </c>
      <c r="D53" s="30"/>
      <c r="E53" s="30"/>
      <c r="F53" s="30"/>
    </row>
    <row r="54" spans="1:6" ht="16.5" customHeight="1">
      <c r="A54" s="187" t="str">
        <f t="shared" si="0"/>
        <v>a</v>
      </c>
      <c r="B54" s="33" t="s">
        <v>247</v>
      </c>
      <c r="C54" s="194" t="s">
        <v>73</v>
      </c>
      <c r="D54" s="33">
        <f>'ასიგნებები პროგ. კლასფიკაციით'!E1407</f>
        <v>205.09299999999999</v>
      </c>
      <c r="E54" s="33">
        <f>'ასიგნებები პროგ. კლასფიკაციით'!H1407</f>
        <v>244.2</v>
      </c>
      <c r="F54" s="33">
        <f>'ასიგნებები პროგ. კლასფიკაციით'!K1407</f>
        <v>47.792000000000002</v>
      </c>
    </row>
    <row r="55" spans="1:6" ht="16.5" hidden="1" customHeight="1">
      <c r="A55" s="41" t="str">
        <f t="shared" si="0"/>
        <v>b</v>
      </c>
      <c r="B55" s="30" t="s">
        <v>248</v>
      </c>
      <c r="C55" s="32" t="s">
        <v>74</v>
      </c>
      <c r="D55" s="30"/>
      <c r="E55" s="30"/>
      <c r="F55" s="30"/>
    </row>
    <row r="56" spans="1:6" ht="22.5" hidden="1">
      <c r="A56" s="41" t="str">
        <f t="shared" si="0"/>
        <v>b</v>
      </c>
      <c r="B56" s="30" t="s">
        <v>249</v>
      </c>
      <c r="C56" s="16" t="s">
        <v>94</v>
      </c>
      <c r="D56" s="30"/>
      <c r="E56" s="30"/>
      <c r="F56" s="30"/>
    </row>
    <row r="57" spans="1:6" ht="16.5" customHeight="1">
      <c r="A57" s="187" t="str">
        <f t="shared" si="0"/>
        <v>a</v>
      </c>
      <c r="B57" s="33" t="s">
        <v>150</v>
      </c>
      <c r="C57" s="191" t="s">
        <v>75</v>
      </c>
      <c r="D57" s="191">
        <f>D58+D59+D60+D61+D62</f>
        <v>1557.7939999999999</v>
      </c>
      <c r="E57" s="191">
        <f>E58+E59+E60+E61+E62</f>
        <v>1862.6000000000001</v>
      </c>
      <c r="F57" s="191">
        <f>F58+F59+F60+F61+F62</f>
        <v>500.19</v>
      </c>
    </row>
    <row r="58" spans="1:6" ht="16.5" customHeight="1">
      <c r="A58" s="187" t="str">
        <f t="shared" si="0"/>
        <v>a</v>
      </c>
      <c r="B58" s="33" t="s">
        <v>250</v>
      </c>
      <c r="C58" s="194" t="s">
        <v>76</v>
      </c>
      <c r="D58" s="33">
        <f>'ასიგნებები პროგ. კლასფიკაციით'!E945</f>
        <v>542.04</v>
      </c>
      <c r="E58" s="33">
        <f>'ასიგნებები პროგ. კლასფიკაციით'!H945</f>
        <v>702</v>
      </c>
      <c r="F58" s="33">
        <f>'ასიგნებები პროგ. კლასფიკაციით'!K945</f>
        <v>254.60799999999998</v>
      </c>
    </row>
    <row r="59" spans="1:6" ht="16.5" customHeight="1">
      <c r="A59" s="187" t="str">
        <f t="shared" si="0"/>
        <v>a</v>
      </c>
      <c r="B59" s="33" t="s">
        <v>251</v>
      </c>
      <c r="C59" s="194" t="s">
        <v>77</v>
      </c>
      <c r="D59" s="33">
        <f>'ასიგნებები პროგ. კლასფიკაციით'!E1127+'ასიგნებები პროგ. კლასფიკაციით'!E1307+'ასიგნებები პროგ. კლასფიკაციით'!E1347</f>
        <v>797.16899999999987</v>
      </c>
      <c r="E59" s="33">
        <f>'ასიგნებები პროგ. კლასფიკაციით'!H1127+'ასიგნებები პროგ. კლასფიკაციით'!H1307+'ასიგნებები პროგ. კლასფიკაციით'!H1347</f>
        <v>959.80000000000007</v>
      </c>
      <c r="F59" s="33">
        <f>'ასიგნებები პროგ. კლასფიკაციით'!K1127+'ასიგნებები პროგ. კლასფიკაციით'!K1307+'ასიგნებები პროგ. კლასფიკაციით'!K1347</f>
        <v>182.50800000000001</v>
      </c>
    </row>
    <row r="60" spans="1:6" ht="16.5" customHeight="1">
      <c r="A60" s="187" t="s">
        <v>114</v>
      </c>
      <c r="B60" s="33" t="s">
        <v>252</v>
      </c>
      <c r="C60" s="194" t="s">
        <v>78</v>
      </c>
      <c r="D60" s="33">
        <f>'ასიგნებები პროგ. კლასფიკაციით'!E1287</f>
        <v>80</v>
      </c>
      <c r="E60" s="33">
        <f>'ასიგნებები პროგ. კლასფიკაციით'!H1287</f>
        <v>80</v>
      </c>
      <c r="F60" s="33">
        <f>'ასიგნებები პროგ. კლასფიკაციით'!K1287</f>
        <v>20</v>
      </c>
    </row>
    <row r="61" spans="1:6" ht="16.5" customHeight="1">
      <c r="A61" s="187" t="str">
        <f t="shared" si="0"/>
        <v>a</v>
      </c>
      <c r="B61" s="33" t="s">
        <v>253</v>
      </c>
      <c r="C61" s="194" t="s">
        <v>79</v>
      </c>
      <c r="D61" s="33">
        <f>'ასიგნებები პროგ. კლასფიკაციით'!E1367</f>
        <v>127.2</v>
      </c>
      <c r="E61" s="33">
        <f>'ასიგნებები პროგ. კლასფიკაციით'!H1367</f>
        <v>82</v>
      </c>
      <c r="F61" s="33">
        <f>'ასიგნებები პროგ. კლასფიკაციით'!K1367</f>
        <v>14.023999999999999</v>
      </c>
    </row>
    <row r="62" spans="1:6" ht="16.5" customHeight="1">
      <c r="A62" s="187"/>
      <c r="B62" s="33" t="s">
        <v>507</v>
      </c>
      <c r="C62" s="200" t="s">
        <v>508</v>
      </c>
      <c r="D62" s="33">
        <f>'ასიგნებები პროგ. კლასფიკაციით'!E1327</f>
        <v>11.385</v>
      </c>
      <c r="E62" s="33">
        <f>'ასიგნებები პროგ. კლასფიკაციით'!H1327</f>
        <v>38.799999999999997</v>
      </c>
      <c r="F62" s="33">
        <f>'ასიგნებები პროგ. კლასფიკაციით'!K1327</f>
        <v>29.05</v>
      </c>
    </row>
    <row r="63" spans="1:6" ht="16.5" customHeight="1">
      <c r="A63" s="187" t="str">
        <f t="shared" si="0"/>
        <v>a</v>
      </c>
      <c r="B63" s="33" t="s">
        <v>151</v>
      </c>
      <c r="C63" s="191" t="s">
        <v>80</v>
      </c>
      <c r="D63" s="191">
        <f>D64+D65+D69+D70</f>
        <v>3104.232</v>
      </c>
      <c r="E63" s="191">
        <f>E64+E65+E69+E70</f>
        <v>4575.982</v>
      </c>
      <c r="F63" s="191">
        <f>F64+F65+F69+F70</f>
        <v>859.26499999999999</v>
      </c>
    </row>
    <row r="64" spans="1:6" ht="16.5" customHeight="1">
      <c r="A64" s="187" t="str">
        <f t="shared" si="0"/>
        <v>a</v>
      </c>
      <c r="B64" s="33" t="s">
        <v>254</v>
      </c>
      <c r="C64" s="194" t="s">
        <v>81</v>
      </c>
      <c r="D64" s="33">
        <f>'ასიგნებები პროგ. კლასფიკაციით'!E906</f>
        <v>2683.9760000000001</v>
      </c>
      <c r="E64" s="33">
        <f>'ასიგნებები პროგ. კლასფიკაციით'!H906</f>
        <v>3330</v>
      </c>
      <c r="F64" s="33">
        <f>'ასიგნებები პროგ. კლასფიკაციით'!K906</f>
        <v>693.43700000000001</v>
      </c>
    </row>
    <row r="65" spans="1:6" ht="16.5" customHeight="1">
      <c r="A65" s="41" t="str">
        <f t="shared" si="0"/>
        <v>a</v>
      </c>
      <c r="B65" s="30" t="s">
        <v>255</v>
      </c>
      <c r="C65" s="32" t="s">
        <v>82</v>
      </c>
      <c r="D65" s="30">
        <f>D66+D67+D68</f>
        <v>420.25599999999997</v>
      </c>
      <c r="E65" s="30">
        <f>E66+E67+E68</f>
        <v>1245.982</v>
      </c>
      <c r="F65" s="30">
        <f>F66+F67+F68</f>
        <v>165.828</v>
      </c>
    </row>
    <row r="66" spans="1:6" ht="16.5" hidden="1" customHeight="1">
      <c r="A66" s="41" t="str">
        <f t="shared" si="0"/>
        <v>b</v>
      </c>
      <c r="B66" s="30" t="s">
        <v>256</v>
      </c>
      <c r="C66" s="32" t="s">
        <v>83</v>
      </c>
      <c r="D66" s="30"/>
      <c r="E66" s="30"/>
      <c r="F66" s="30"/>
    </row>
    <row r="67" spans="1:6" ht="16.5" customHeight="1">
      <c r="A67" s="41" t="str">
        <f t="shared" si="0"/>
        <v>a</v>
      </c>
      <c r="B67" s="30" t="s">
        <v>257</v>
      </c>
      <c r="C67" s="32" t="s">
        <v>84</v>
      </c>
      <c r="D67" s="30">
        <f>'ასიგნებები პროგ. კლასფიკაციით'!E846+'ასიგნებები პროგ. კლასფიკაციით'!E866+'ასიგნებები პროგ. კლასფიკაციით'!E886</f>
        <v>420.25599999999997</v>
      </c>
      <c r="E67" s="30">
        <f>'ასიგნებები პროგ. კლასფიკაციით'!H886</f>
        <v>1245.982</v>
      </c>
      <c r="F67" s="30">
        <f>'ასიგნებები პროგ. კლასფიკაციით'!K886</f>
        <v>165.828</v>
      </c>
    </row>
    <row r="68" spans="1:6" ht="16.5" hidden="1" customHeight="1">
      <c r="A68" s="41" t="str">
        <f t="shared" si="0"/>
        <v>b</v>
      </c>
      <c r="B68" s="30" t="s">
        <v>258</v>
      </c>
      <c r="C68" s="32" t="s">
        <v>85</v>
      </c>
      <c r="D68" s="30"/>
      <c r="E68" s="30"/>
      <c r="F68" s="30"/>
    </row>
    <row r="69" spans="1:6" ht="16.5" hidden="1" customHeight="1">
      <c r="A69" s="41" t="str">
        <f t="shared" si="0"/>
        <v>b</v>
      </c>
      <c r="B69" s="30" t="s">
        <v>259</v>
      </c>
      <c r="C69" s="32" t="s">
        <v>86</v>
      </c>
      <c r="D69" s="30"/>
      <c r="E69" s="30"/>
      <c r="F69" s="30"/>
    </row>
    <row r="70" spans="1:6" ht="16.5" hidden="1" customHeight="1">
      <c r="A70" s="41" t="str">
        <f t="shared" ref="A70:A83" si="1">IF(D70+E70+F70&gt;0,"a","b")</f>
        <v>b</v>
      </c>
      <c r="B70" s="30" t="s">
        <v>260</v>
      </c>
      <c r="C70" s="32" t="s">
        <v>87</v>
      </c>
      <c r="D70" s="30"/>
      <c r="E70" s="30"/>
      <c r="F70" s="30"/>
    </row>
    <row r="71" spans="1:6" ht="16.5" customHeight="1">
      <c r="A71" s="187" t="str">
        <f t="shared" si="1"/>
        <v>a</v>
      </c>
      <c r="B71" s="33" t="s">
        <v>261</v>
      </c>
      <c r="C71" s="191" t="s">
        <v>88</v>
      </c>
      <c r="D71" s="191">
        <f>D72+D73+D74+D75+D76+D77+D78+D79</f>
        <v>1285.989</v>
      </c>
      <c r="E71" s="191">
        <f>E72+E73+E74+E75+E76+E77+E78+E79</f>
        <v>1767.35</v>
      </c>
      <c r="F71" s="191">
        <f>F72+F73+F74+F75+F76+F77+F78+F79</f>
        <v>556.90599999999995</v>
      </c>
    </row>
    <row r="72" spans="1:6" ht="16.5" customHeight="1">
      <c r="A72" s="187" t="str">
        <f t="shared" si="1"/>
        <v>a</v>
      </c>
      <c r="B72" s="33" t="s">
        <v>502</v>
      </c>
      <c r="C72" s="193" t="s">
        <v>504</v>
      </c>
      <c r="D72" s="33">
        <f>'ასიგნებები პროგ. კლასფიკაციით'!E1487</f>
        <v>801.822</v>
      </c>
      <c r="E72" s="33">
        <f>'ასიგნებები პროგ. კლასფიკაციით'!H1487</f>
        <v>955.8</v>
      </c>
      <c r="F72" s="33">
        <f>'ასიგნებები პროგ. კლასფიკაციით'!K1487</f>
        <v>343.70800000000003</v>
      </c>
    </row>
    <row r="73" spans="1:6" ht="17.25" customHeight="1">
      <c r="A73" s="187" t="str">
        <f t="shared" si="1"/>
        <v>a</v>
      </c>
      <c r="B73" s="33" t="s">
        <v>503</v>
      </c>
      <c r="C73" s="196" t="s">
        <v>505</v>
      </c>
      <c r="D73" s="33">
        <f>'ასიგნებები პროგ. კლასფიკაციით'!E1527</f>
        <v>62.9</v>
      </c>
      <c r="E73" s="33">
        <f>'ასიგნებები პროგ. კლასფიკაციით'!H1527</f>
        <v>90</v>
      </c>
      <c r="F73" s="33">
        <f>'ასიგნებები პროგ. კლასფიკაციით'!K1527</f>
        <v>36.6</v>
      </c>
    </row>
    <row r="74" spans="1:6" ht="17.25" hidden="1" customHeight="1">
      <c r="A74" s="41" t="str">
        <f t="shared" si="1"/>
        <v>b</v>
      </c>
      <c r="B74" s="30" t="s">
        <v>262</v>
      </c>
      <c r="C74" s="32" t="s">
        <v>89</v>
      </c>
      <c r="D74" s="30"/>
      <c r="E74" s="30"/>
      <c r="F74" s="30"/>
    </row>
    <row r="75" spans="1:6" ht="17.25" customHeight="1">
      <c r="A75" s="187" t="str">
        <f t="shared" si="1"/>
        <v>a</v>
      </c>
      <c r="B75" s="33" t="s">
        <v>263</v>
      </c>
      <c r="C75" s="194" t="s">
        <v>90</v>
      </c>
      <c r="D75" s="33">
        <f>'ასიგნებები პროგ. კლასფიკაციით'!E1507+'ასიგნებები პროგ. კლასფიკაციით'!E1567+'ასიგნებები პროგ. კლასფიკაციით'!E1587+'ასიგნებები პროგ. კლასფიკაციით'!E1607</f>
        <v>267.03999999999996</v>
      </c>
      <c r="E75" s="33">
        <f>'ასიგნებები პროგ. კლასფიკაციით'!H1507+'ასიგნებები პროგ. კლასფიკაციით'!H1567+'ასიგნებები პროგ. კლასფიკაციით'!H1587+'ასიგნებები პროგ. კლასფიკაციით'!H1607</f>
        <v>465</v>
      </c>
      <c r="F75" s="33">
        <f>'ასიგნებები პროგ. კლასფიკაციით'!K1507+'ასიგნებები პროგ. კლასფიკაციით'!K1567+'ასიგნებები პროგ. კლასფიკაციით'!K1587+'ასიგნებები პროგ. კლასფიკაციით'!K1607</f>
        <v>95.029999999999987</v>
      </c>
    </row>
    <row r="76" spans="1:6" ht="17.25" hidden="1" customHeight="1">
      <c r="A76" s="41" t="str">
        <f t="shared" si="1"/>
        <v>b</v>
      </c>
      <c r="B76" s="30" t="s">
        <v>264</v>
      </c>
      <c r="C76" s="32" t="s">
        <v>91</v>
      </c>
      <c r="D76" s="30"/>
      <c r="E76" s="30"/>
      <c r="F76" s="30"/>
    </row>
    <row r="77" spans="1:6" ht="17.25" hidden="1" customHeight="1">
      <c r="A77" s="41" t="str">
        <f t="shared" si="1"/>
        <v>b</v>
      </c>
      <c r="B77" s="30" t="s">
        <v>265</v>
      </c>
      <c r="C77" s="32" t="s">
        <v>92</v>
      </c>
      <c r="D77" s="30"/>
      <c r="E77" s="30"/>
      <c r="F77" s="30"/>
    </row>
    <row r="78" spans="1:6" ht="22.5">
      <c r="A78" s="187" t="str">
        <f t="shared" si="1"/>
        <v>a</v>
      </c>
      <c r="B78" s="33" t="s">
        <v>266</v>
      </c>
      <c r="C78" s="193" t="s">
        <v>93</v>
      </c>
      <c r="D78" s="33">
        <f>'ასიგნებები პროგ. კლასფიკაციით'!E1627</f>
        <v>144.727</v>
      </c>
      <c r="E78" s="33">
        <f>'ასიგნებები პროგ. კლასფიკაციით'!H1627</f>
        <v>239.05</v>
      </c>
      <c r="F78" s="33">
        <f>'ასიგნებები პროგ. კლასფიკაციით'!K1627</f>
        <v>78.167999999999992</v>
      </c>
    </row>
    <row r="79" spans="1:6" ht="22.5">
      <c r="A79" s="187" t="str">
        <f t="shared" si="1"/>
        <v>a</v>
      </c>
      <c r="B79" s="33" t="s">
        <v>267</v>
      </c>
      <c r="C79" s="193" t="s">
        <v>95</v>
      </c>
      <c r="D79" s="33">
        <f>'ასიგნებები პროგ. კლასფიკაციით'!E1647+'ასიგნებები პროგ. კლასფიკაციით'!E1547</f>
        <v>9.5</v>
      </c>
      <c r="E79" s="33">
        <f>'ასიგნებები პროგ. კლასფიკაციით'!H1647+'ასიგნებები პროგ. კლასფიკაციით'!H1547</f>
        <v>17.5</v>
      </c>
      <c r="F79" s="33">
        <f>'ასიგნებები პროგ. კლასფიკაციით'!K1647+'ასიგნებები პროგ. კლასფიკაციით'!K1547</f>
        <v>3.4</v>
      </c>
    </row>
    <row r="80" spans="1:6" ht="26.25" customHeight="1">
      <c r="A80" s="187" t="str">
        <f t="shared" si="1"/>
        <v>a</v>
      </c>
      <c r="B80" s="33"/>
      <c r="C80" s="33" t="s">
        <v>96</v>
      </c>
      <c r="D80" s="191">
        <f>D4+D16+D22+D26+D39+D43+D50+D57+D63+D71</f>
        <v>27942.108000000004</v>
      </c>
      <c r="E80" s="191">
        <f>E4+E16+E22+E26+E39+E43+E50+E57+E63+E71</f>
        <v>32057.616000000002</v>
      </c>
      <c r="F80" s="191">
        <f>F4+F16+F22+F26+F39+F43+F50+F57+F63+F71</f>
        <v>3331.5319999999997</v>
      </c>
    </row>
    <row r="81" spans="1:6" hidden="1">
      <c r="A81" s="41" t="str">
        <f t="shared" si="1"/>
        <v>b</v>
      </c>
    </row>
    <row r="82" spans="1:6">
      <c r="A82" s="187" t="str">
        <f t="shared" si="1"/>
        <v>a</v>
      </c>
      <c r="B82" s="187"/>
      <c r="C82" s="187"/>
      <c r="D82" s="187">
        <f>'ასიგნებები პროგ. კლასფიკაციით'!E8+'ასიგნებები პროგ. კლასფიკაციით'!E24</f>
        <v>27500.794999999998</v>
      </c>
      <c r="E82" s="187">
        <f>'ასიგნებები პროგ. კლასფიკაციით'!H8+'ასიგნებები პროგ. კლასფიკაციით'!H24</f>
        <v>32057.615999999998</v>
      </c>
      <c r="F82" s="187">
        <f>'ასიგნებები პროგ. კლასფიკაციით'!K8+'ასიგნებები პროგ. კლასფიკაციით'!K24</f>
        <v>3331.5320000000006</v>
      </c>
    </row>
    <row r="83" spans="1:6">
      <c r="A83" s="187" t="str">
        <f t="shared" si="1"/>
        <v>b</v>
      </c>
      <c r="B83" s="187"/>
      <c r="C83" s="187"/>
      <c r="D83" s="187">
        <f>D82-D80</f>
        <v>-441.31300000000556</v>
      </c>
      <c r="E83" s="187">
        <f>E80-E82</f>
        <v>0</v>
      </c>
      <c r="F83" s="187">
        <f>F80-F82</f>
        <v>0</v>
      </c>
    </row>
    <row r="84" spans="1:6" hidden="1">
      <c r="D84" s="41">
        <f>D80-D82</f>
        <v>441.31300000000556</v>
      </c>
      <c r="E84" s="41">
        <f>E80-E82</f>
        <v>0</v>
      </c>
      <c r="F84" s="41">
        <f>F80-F82</f>
        <v>0</v>
      </c>
    </row>
  </sheetData>
  <autoFilter ref="A2:A84">
    <filterColumn colId="0">
      <filters>
        <filter val="a"/>
      </filters>
    </filterColumn>
  </autoFilter>
  <mergeCells count="1">
    <mergeCell ref="B2:F2"/>
  </mergeCells>
  <phoneticPr fontId="0" type="noConversion"/>
  <pageMargins left="0.39370078740157483" right="0" top="0.39370078740157483" bottom="0.39370078740157483" header="0" footer="0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00B050"/>
  </sheetPr>
  <dimension ref="A1:X3317"/>
  <sheetViews>
    <sheetView view="pageBreakPreview" zoomScale="120" zoomScaleNormal="110" zoomScaleSheetLayoutView="120" workbookViewId="0">
      <pane xSplit="5" ySplit="7" topLeftCell="F1607" activePane="bottomRight" state="frozen"/>
      <selection activeCell="B1" sqref="B1"/>
      <selection pane="topRight" activeCell="F1" sqref="F1"/>
      <selection pane="bottomLeft" activeCell="B11" sqref="B11"/>
      <selection pane="bottomRight" activeCell="H126" sqref="H126"/>
    </sheetView>
  </sheetViews>
  <sheetFormatPr defaultRowHeight="12.75"/>
  <cols>
    <col min="1" max="2" width="2.7109375" style="21" hidden="1" customWidth="1"/>
    <col min="3" max="3" width="5.28515625" style="27" customWidth="1"/>
    <col min="4" max="4" width="32.7109375" style="21" customWidth="1"/>
    <col min="5" max="5" width="11.42578125" style="174" customWidth="1"/>
    <col min="6" max="6" width="11.42578125" style="175" customWidth="1"/>
    <col min="7" max="7" width="11.42578125" style="3" customWidth="1"/>
    <col min="8" max="8" width="10.28515625" style="202" customWidth="1"/>
    <col min="9" max="9" width="11.28515625" style="202" customWidth="1"/>
    <col min="10" max="10" width="9.42578125" style="202" customWidth="1"/>
    <col min="11" max="11" width="12" style="128" customWidth="1"/>
    <col min="12" max="12" width="11.5703125" style="114" customWidth="1"/>
    <col min="13" max="13" width="10.140625" style="128" customWidth="1"/>
    <col min="14" max="14" width="12.42578125" style="3" hidden="1" customWidth="1"/>
    <col min="15" max="15" width="2.7109375" style="3" hidden="1" customWidth="1"/>
    <col min="16" max="16" width="17.5703125" style="24" customWidth="1"/>
    <col min="17" max="17" width="9.5703125" style="24" bestFit="1" customWidth="1"/>
    <col min="18" max="24" width="9.140625" style="24"/>
    <col min="25" max="16384" width="9.140625" style="21"/>
  </cols>
  <sheetData>
    <row r="1" spans="1:24">
      <c r="A1" s="21" t="s">
        <v>324</v>
      </c>
      <c r="D1" s="259"/>
      <c r="E1" s="259"/>
      <c r="F1" s="260"/>
      <c r="G1" s="260"/>
      <c r="H1" s="261"/>
      <c r="I1" s="262"/>
      <c r="J1" s="262"/>
      <c r="K1" s="263"/>
      <c r="L1" s="263"/>
      <c r="M1" s="263"/>
      <c r="N1" s="4"/>
      <c r="O1" s="4"/>
    </row>
    <row r="2" spans="1:24">
      <c r="A2" s="21" t="s">
        <v>114</v>
      </c>
      <c r="B2" s="21" t="s">
        <v>114</v>
      </c>
      <c r="L2" s="270" t="s">
        <v>325</v>
      </c>
      <c r="M2" s="270"/>
      <c r="O2" s="3" t="s">
        <v>114</v>
      </c>
    </row>
    <row r="3" spans="1:24" ht="12.75" customHeight="1">
      <c r="A3" s="21" t="s">
        <v>114</v>
      </c>
      <c r="B3" s="21" t="s">
        <v>114</v>
      </c>
      <c r="C3" s="268" t="s">
        <v>302</v>
      </c>
      <c r="D3" s="269" t="s">
        <v>0</v>
      </c>
      <c r="E3" s="271" t="str">
        <f>ბალანსი!C1</f>
        <v>2025 წლის ფაქტი</v>
      </c>
      <c r="F3" s="177"/>
      <c r="G3" s="20"/>
      <c r="H3" s="276" t="str">
        <f>ბალანსი!F1</f>
        <v>2026 წლის გეგმა</v>
      </c>
      <c r="I3" s="277"/>
      <c r="J3" s="278"/>
      <c r="K3" s="219" t="str">
        <f>ბალანსი!I1</f>
        <v>2026 წლის მარტი</v>
      </c>
      <c r="L3" s="220"/>
      <c r="M3" s="221"/>
      <c r="N3" s="3">
        <v>1</v>
      </c>
      <c r="O3" s="3" t="s">
        <v>114</v>
      </c>
    </row>
    <row r="4" spans="1:24" ht="11.25" customHeight="1">
      <c r="A4" s="21" t="s">
        <v>114</v>
      </c>
      <c r="B4" s="21" t="s">
        <v>114</v>
      </c>
      <c r="C4" s="268"/>
      <c r="D4" s="269"/>
      <c r="E4" s="272"/>
      <c r="F4" s="274" t="s">
        <v>115</v>
      </c>
      <c r="G4" s="275"/>
      <c r="H4" s="279" t="s">
        <v>96</v>
      </c>
      <c r="I4" s="281" t="s">
        <v>115</v>
      </c>
      <c r="J4" s="282"/>
      <c r="K4" s="264" t="s">
        <v>96</v>
      </c>
      <c r="L4" s="266" t="s">
        <v>115</v>
      </c>
      <c r="M4" s="267"/>
      <c r="N4" s="3">
        <v>1</v>
      </c>
      <c r="O4" s="3" t="s">
        <v>114</v>
      </c>
    </row>
    <row r="5" spans="1:24" ht="85.5" customHeight="1">
      <c r="A5" s="21" t="s">
        <v>114</v>
      </c>
      <c r="B5" s="21" t="s">
        <v>114</v>
      </c>
      <c r="C5" s="268"/>
      <c r="D5" s="269"/>
      <c r="E5" s="273"/>
      <c r="F5" s="26" t="s">
        <v>117</v>
      </c>
      <c r="G5" s="7" t="s">
        <v>116</v>
      </c>
      <c r="H5" s="280"/>
      <c r="I5" s="203" t="s">
        <v>117</v>
      </c>
      <c r="J5" s="203" t="s">
        <v>326</v>
      </c>
      <c r="K5" s="265"/>
      <c r="L5" s="109" t="s">
        <v>117</v>
      </c>
      <c r="M5" s="109" t="s">
        <v>326</v>
      </c>
      <c r="N5" s="3">
        <v>1</v>
      </c>
      <c r="O5" s="3" t="s">
        <v>114</v>
      </c>
    </row>
    <row r="6" spans="1:24" ht="11.25" customHeight="1">
      <c r="A6" s="21" t="str">
        <f>IF((E6+H6+K6)&gt;0,"a","b")</f>
        <v>a</v>
      </c>
      <c r="B6" s="21" t="s">
        <v>114</v>
      </c>
      <c r="C6" s="7"/>
      <c r="D6" s="22" t="s">
        <v>391</v>
      </c>
      <c r="E6" s="110">
        <f t="shared" ref="E6:M6" si="0">E26+E226+E706+E826+E925+E1387</f>
        <v>27942.107999999997</v>
      </c>
      <c r="F6" s="110">
        <f t="shared" si="0"/>
        <v>20918.310999999998</v>
      </c>
      <c r="G6" s="110">
        <f t="shared" si="0"/>
        <v>7023.7970000000005</v>
      </c>
      <c r="H6" s="157">
        <f t="shared" si="0"/>
        <v>32057.615999999998</v>
      </c>
      <c r="I6" s="157">
        <f t="shared" si="0"/>
        <v>26813.000999999997</v>
      </c>
      <c r="J6" s="157">
        <f t="shared" si="0"/>
        <v>5244.6149999999998</v>
      </c>
      <c r="K6" s="110">
        <f t="shared" si="0"/>
        <v>3331.5320000000002</v>
      </c>
      <c r="L6" s="110">
        <f t="shared" si="0"/>
        <v>3165.7039999999997</v>
      </c>
      <c r="M6" s="110">
        <f t="shared" si="0"/>
        <v>165.828</v>
      </c>
      <c r="N6" s="3">
        <v>1</v>
      </c>
      <c r="O6" s="3" t="s">
        <v>114</v>
      </c>
    </row>
    <row r="7" spans="1:24" ht="21" customHeight="1">
      <c r="A7" s="21" t="str">
        <f t="shared" ref="A7:A70" si="1">IF((E7+H7+K7)&gt;0,"a","b")</f>
        <v>a</v>
      </c>
      <c r="C7" s="28"/>
      <c r="D7" s="19" t="s">
        <v>99</v>
      </c>
      <c r="E7" s="161">
        <f t="shared" ref="E7:M7" si="2">E27+E227+E707+E827+E926+E1388</f>
        <v>506</v>
      </c>
      <c r="F7" s="161">
        <f t="shared" si="2"/>
        <v>506</v>
      </c>
      <c r="G7" s="8">
        <f t="shared" si="2"/>
        <v>0</v>
      </c>
      <c r="H7" s="163">
        <f>H27+H227+H707+H827+H926+H1388</f>
        <v>503</v>
      </c>
      <c r="I7" s="163">
        <f>I27+I227+I707+I827+I926+I1388</f>
        <v>503</v>
      </c>
      <c r="J7" s="204">
        <f t="shared" si="2"/>
        <v>0</v>
      </c>
      <c r="K7" s="161">
        <f>K27+K227+K707+K827+K926+K1388</f>
        <v>503</v>
      </c>
      <c r="L7" s="161">
        <f>L27+L227+L707+L827+L926+L1388</f>
        <v>503</v>
      </c>
      <c r="M7" s="111">
        <f t="shared" si="2"/>
        <v>0</v>
      </c>
      <c r="N7" s="3">
        <v>2</v>
      </c>
      <c r="O7" s="3" t="s">
        <v>114</v>
      </c>
    </row>
    <row r="8" spans="1:24">
      <c r="A8" s="21" t="str">
        <f t="shared" si="1"/>
        <v>a</v>
      </c>
      <c r="C8" s="28"/>
      <c r="D8" s="23" t="s">
        <v>5</v>
      </c>
      <c r="E8" s="9">
        <f t="shared" ref="E8:M8" si="3">E28+E228+E708+E828+E927+E1389</f>
        <v>11315.669</v>
      </c>
      <c r="F8" s="9">
        <f t="shared" si="3"/>
        <v>11116.538</v>
      </c>
      <c r="G8" s="9">
        <f t="shared" si="3"/>
        <v>199.131</v>
      </c>
      <c r="H8" s="158">
        <f t="shared" si="3"/>
        <v>14968.833999999999</v>
      </c>
      <c r="I8" s="158">
        <f t="shared" si="3"/>
        <v>14681.399999999998</v>
      </c>
      <c r="J8" s="158">
        <f t="shared" si="3"/>
        <v>287.43400000000003</v>
      </c>
      <c r="K8" s="112">
        <f t="shared" si="3"/>
        <v>3193.3280000000004</v>
      </c>
      <c r="L8" s="112">
        <f t="shared" si="3"/>
        <v>3081.259</v>
      </c>
      <c r="M8" s="112">
        <f t="shared" si="3"/>
        <v>112.069</v>
      </c>
      <c r="N8" s="3">
        <v>3</v>
      </c>
      <c r="O8" s="3" t="s">
        <v>114</v>
      </c>
    </row>
    <row r="9" spans="1:24">
      <c r="A9" s="21" t="str">
        <f t="shared" si="1"/>
        <v>a</v>
      </c>
      <c r="C9" s="28"/>
      <c r="D9" s="17" t="s">
        <v>301</v>
      </c>
      <c r="E9" s="10">
        <f t="shared" ref="E9:M9" si="4">E29+E229+E709+E829+E928+E1390</f>
        <v>2490.8510000000001</v>
      </c>
      <c r="F9" s="10">
        <f t="shared" si="4"/>
        <v>2490.8510000000001</v>
      </c>
      <c r="G9" s="10">
        <f t="shared" si="4"/>
        <v>0</v>
      </c>
      <c r="H9" s="159">
        <f t="shared" si="4"/>
        <v>3017.3040000000001</v>
      </c>
      <c r="I9" s="159">
        <f t="shared" si="4"/>
        <v>3017.3040000000001</v>
      </c>
      <c r="J9" s="159">
        <f t="shared" si="4"/>
        <v>0</v>
      </c>
      <c r="K9" s="113">
        <f t="shared" si="4"/>
        <v>636.74099999999999</v>
      </c>
      <c r="L9" s="113">
        <f t="shared" si="4"/>
        <v>636.74099999999999</v>
      </c>
      <c r="M9" s="113">
        <f t="shared" si="4"/>
        <v>0</v>
      </c>
      <c r="N9" s="3">
        <v>4</v>
      </c>
      <c r="O9" s="3" t="s">
        <v>114</v>
      </c>
    </row>
    <row r="10" spans="1:24">
      <c r="A10" s="21" t="str">
        <f t="shared" si="1"/>
        <v>a</v>
      </c>
      <c r="C10" s="28"/>
      <c r="D10" s="17" t="s">
        <v>295</v>
      </c>
      <c r="E10" s="10">
        <f t="shared" ref="E10:M10" si="5">E30+E230+E710+E830+E929+E1391</f>
        <v>2254.933</v>
      </c>
      <c r="F10" s="10">
        <f t="shared" si="5"/>
        <v>2055.8020000000001</v>
      </c>
      <c r="G10" s="10">
        <f t="shared" si="5"/>
        <v>199.131</v>
      </c>
      <c r="H10" s="159">
        <f t="shared" si="5"/>
        <v>3125.63</v>
      </c>
      <c r="I10" s="159">
        <f t="shared" si="5"/>
        <v>2838.1959999999999</v>
      </c>
      <c r="J10" s="159">
        <f t="shared" si="5"/>
        <v>287.43400000000003</v>
      </c>
      <c r="K10" s="113">
        <f t="shared" si="5"/>
        <v>564.12199999999996</v>
      </c>
      <c r="L10" s="113">
        <f t="shared" si="5"/>
        <v>452.053</v>
      </c>
      <c r="M10" s="113">
        <f t="shared" si="5"/>
        <v>112.069</v>
      </c>
      <c r="N10" s="3">
        <v>5</v>
      </c>
      <c r="O10" s="3" t="s">
        <v>114</v>
      </c>
    </row>
    <row r="11" spans="1:24" s="3" customFormat="1" ht="22.5" hidden="1">
      <c r="A11" s="3" t="s">
        <v>289</v>
      </c>
      <c r="C11" s="12"/>
      <c r="D11" s="16" t="s">
        <v>290</v>
      </c>
      <c r="E11" s="178">
        <f t="shared" ref="E11:M11" si="6">E31+E231+E711+E831+E930+E1392</f>
        <v>1013.7140000000001</v>
      </c>
      <c r="F11" s="178">
        <f t="shared" si="6"/>
        <v>1013.7140000000001</v>
      </c>
      <c r="G11" s="5">
        <f t="shared" si="6"/>
        <v>0</v>
      </c>
      <c r="H11" s="157">
        <f t="shared" si="6"/>
        <v>1161.8399999999999</v>
      </c>
      <c r="I11" s="157">
        <f t="shared" si="6"/>
        <v>1161.8399999999999</v>
      </c>
      <c r="J11" s="157">
        <f t="shared" si="6"/>
        <v>0</v>
      </c>
      <c r="K11" s="110">
        <f t="shared" si="6"/>
        <v>236.75200000000001</v>
      </c>
      <c r="L11" s="110">
        <f t="shared" si="6"/>
        <v>236.75200000000001</v>
      </c>
      <c r="M11" s="110">
        <f t="shared" si="6"/>
        <v>0</v>
      </c>
      <c r="N11" s="3">
        <v>6</v>
      </c>
      <c r="O11" s="3" t="s">
        <v>114</v>
      </c>
      <c r="P11" s="4"/>
      <c r="Q11" s="4"/>
      <c r="R11" s="4"/>
      <c r="S11" s="4"/>
      <c r="T11" s="4"/>
      <c r="U11" s="4"/>
      <c r="V11" s="4"/>
      <c r="W11" s="4"/>
      <c r="X11" s="4"/>
    </row>
    <row r="12" spans="1:24" s="3" customFormat="1" hidden="1">
      <c r="A12" s="3" t="s">
        <v>289</v>
      </c>
      <c r="C12" s="12"/>
      <c r="D12" s="16" t="s">
        <v>102</v>
      </c>
      <c r="E12" s="176">
        <f t="shared" ref="E12:M12" si="7">E32+E232+E712+E832+E931+E1393</f>
        <v>4.6219999999999999</v>
      </c>
      <c r="F12" s="176">
        <f t="shared" si="7"/>
        <v>4.6219999999999999</v>
      </c>
      <c r="G12" s="5">
        <f t="shared" si="7"/>
        <v>0</v>
      </c>
      <c r="H12" s="157">
        <f t="shared" si="7"/>
        <v>27</v>
      </c>
      <c r="I12" s="157">
        <f t="shared" si="7"/>
        <v>27</v>
      </c>
      <c r="J12" s="157">
        <f t="shared" si="7"/>
        <v>0</v>
      </c>
      <c r="K12" s="110">
        <f t="shared" si="7"/>
        <v>1.7709999999999999</v>
      </c>
      <c r="L12" s="110">
        <f t="shared" si="7"/>
        <v>1.7709999999999999</v>
      </c>
      <c r="M12" s="110">
        <f t="shared" si="7"/>
        <v>0</v>
      </c>
      <c r="N12" s="3">
        <v>7</v>
      </c>
      <c r="O12" s="3" t="s">
        <v>114</v>
      </c>
      <c r="P12" s="4"/>
      <c r="Q12" s="4"/>
      <c r="R12" s="4"/>
      <c r="S12" s="4"/>
      <c r="T12" s="4"/>
      <c r="U12" s="4"/>
      <c r="V12" s="4"/>
      <c r="W12" s="4"/>
      <c r="X12" s="4"/>
    </row>
    <row r="13" spans="1:24" s="3" customFormat="1" hidden="1">
      <c r="A13" s="3" t="s">
        <v>289</v>
      </c>
      <c r="C13" s="12"/>
      <c r="D13" s="16" t="s">
        <v>101</v>
      </c>
      <c r="E13" s="176">
        <f t="shared" ref="E13:M13" si="8">E33+E233+E713+E833+E932+E1394</f>
        <v>617.76199999999994</v>
      </c>
      <c r="F13" s="176">
        <f t="shared" si="8"/>
        <v>529.76199999999994</v>
      </c>
      <c r="G13" s="5">
        <f t="shared" si="8"/>
        <v>88</v>
      </c>
      <c r="H13" s="157">
        <f t="shared" si="8"/>
        <v>667.61199999999997</v>
      </c>
      <c r="I13" s="157">
        <f t="shared" si="8"/>
        <v>615.69200000000001</v>
      </c>
      <c r="J13" s="157">
        <f t="shared" si="8"/>
        <v>51.92</v>
      </c>
      <c r="K13" s="110">
        <f t="shared" si="8"/>
        <v>183.23700000000002</v>
      </c>
      <c r="L13" s="110">
        <f t="shared" si="8"/>
        <v>131.31700000000001</v>
      </c>
      <c r="M13" s="110">
        <f t="shared" si="8"/>
        <v>51.92</v>
      </c>
      <c r="N13" s="3">
        <v>8</v>
      </c>
      <c r="O13" s="3" t="s">
        <v>114</v>
      </c>
      <c r="P13" s="4"/>
      <c r="Q13" s="4"/>
      <c r="R13" s="4"/>
      <c r="S13" s="4"/>
      <c r="T13" s="4"/>
      <c r="U13" s="4"/>
      <c r="V13" s="4"/>
      <c r="W13" s="4"/>
      <c r="X13" s="4"/>
    </row>
    <row r="14" spans="1:24" s="3" customFormat="1" hidden="1">
      <c r="A14" s="3" t="s">
        <v>289</v>
      </c>
      <c r="C14" s="12"/>
      <c r="D14" s="16" t="s">
        <v>291</v>
      </c>
      <c r="E14" s="176">
        <f t="shared" ref="E14:M14" si="9">E34+E234+E714+E834+E933+E1395</f>
        <v>18.77</v>
      </c>
      <c r="F14" s="176">
        <f t="shared" si="9"/>
        <v>18.77</v>
      </c>
      <c r="G14" s="5">
        <f t="shared" si="9"/>
        <v>0</v>
      </c>
      <c r="H14" s="157">
        <f t="shared" si="9"/>
        <v>48</v>
      </c>
      <c r="I14" s="157">
        <f t="shared" si="9"/>
        <v>48</v>
      </c>
      <c r="J14" s="157">
        <f t="shared" si="9"/>
        <v>0</v>
      </c>
      <c r="K14" s="110">
        <f t="shared" si="9"/>
        <v>0.9</v>
      </c>
      <c r="L14" s="110">
        <f t="shared" si="9"/>
        <v>0.9</v>
      </c>
      <c r="M14" s="110">
        <f t="shared" si="9"/>
        <v>0</v>
      </c>
      <c r="N14" s="3">
        <v>9</v>
      </c>
      <c r="O14" s="3" t="s">
        <v>114</v>
      </c>
      <c r="P14" s="4"/>
      <c r="Q14" s="4"/>
      <c r="R14" s="4"/>
      <c r="S14" s="4"/>
      <c r="T14" s="4"/>
      <c r="U14" s="4"/>
      <c r="V14" s="4"/>
      <c r="W14" s="4"/>
      <c r="X14" s="4"/>
    </row>
    <row r="15" spans="1:24" s="3" customFormat="1" hidden="1">
      <c r="A15" s="3" t="s">
        <v>289</v>
      </c>
      <c r="C15" s="12"/>
      <c r="D15" s="16" t="s">
        <v>100</v>
      </c>
      <c r="E15" s="176">
        <f t="shared" ref="E15:M15" si="10">E35+E235+E715+E835+E934+E1396</f>
        <v>0</v>
      </c>
      <c r="F15" s="176">
        <f t="shared" si="10"/>
        <v>0</v>
      </c>
      <c r="G15" s="5">
        <f t="shared" si="10"/>
        <v>0</v>
      </c>
      <c r="H15" s="157">
        <f t="shared" si="10"/>
        <v>0</v>
      </c>
      <c r="I15" s="157">
        <f t="shared" si="10"/>
        <v>0</v>
      </c>
      <c r="J15" s="157">
        <f t="shared" si="10"/>
        <v>0</v>
      </c>
      <c r="K15" s="110">
        <f t="shared" si="10"/>
        <v>0</v>
      </c>
      <c r="L15" s="110">
        <f t="shared" si="10"/>
        <v>0</v>
      </c>
      <c r="M15" s="110">
        <f t="shared" si="10"/>
        <v>0</v>
      </c>
      <c r="N15" s="3">
        <v>10</v>
      </c>
      <c r="O15" s="3" t="s">
        <v>114</v>
      </c>
      <c r="P15" s="4"/>
      <c r="Q15" s="4"/>
      <c r="R15" s="4"/>
      <c r="S15" s="4"/>
      <c r="T15" s="4"/>
      <c r="U15" s="4"/>
      <c r="V15" s="4"/>
      <c r="W15" s="4"/>
      <c r="X15" s="4"/>
    </row>
    <row r="16" spans="1:24" s="3" customFormat="1" ht="33.75" hidden="1">
      <c r="A16" s="3" t="s">
        <v>289</v>
      </c>
      <c r="C16" s="12"/>
      <c r="D16" s="16" t="s">
        <v>292</v>
      </c>
      <c r="E16" s="176">
        <f t="shared" ref="E16:M16" si="11">E36+E236+E716+E836+E935+E1397</f>
        <v>0</v>
      </c>
      <c r="F16" s="176">
        <f t="shared" si="11"/>
        <v>0</v>
      </c>
      <c r="G16" s="5">
        <f t="shared" si="11"/>
        <v>0</v>
      </c>
      <c r="H16" s="157">
        <f t="shared" si="11"/>
        <v>16</v>
      </c>
      <c r="I16" s="157">
        <f t="shared" si="11"/>
        <v>16</v>
      </c>
      <c r="J16" s="157">
        <f t="shared" si="11"/>
        <v>0</v>
      </c>
      <c r="K16" s="110">
        <f t="shared" si="11"/>
        <v>0</v>
      </c>
      <c r="L16" s="110">
        <f t="shared" si="11"/>
        <v>0</v>
      </c>
      <c r="M16" s="110">
        <f t="shared" si="11"/>
        <v>0</v>
      </c>
      <c r="N16" s="3">
        <v>11</v>
      </c>
      <c r="O16" s="3" t="s">
        <v>114</v>
      </c>
      <c r="P16" s="4"/>
      <c r="Q16" s="4"/>
      <c r="R16" s="4"/>
      <c r="S16" s="4"/>
      <c r="T16" s="4"/>
      <c r="U16" s="4"/>
      <c r="V16" s="4"/>
      <c r="W16" s="4"/>
      <c r="X16" s="4"/>
    </row>
    <row r="17" spans="1:24" s="3" customFormat="1" ht="33.75" hidden="1">
      <c r="A17" s="3" t="s">
        <v>289</v>
      </c>
      <c r="C17" s="12"/>
      <c r="D17" s="16" t="s">
        <v>293</v>
      </c>
      <c r="E17" s="176">
        <f t="shared" ref="E17:M17" si="12">E37+E237+E717+E837+E936+E1398</f>
        <v>207.89</v>
      </c>
      <c r="F17" s="176">
        <f t="shared" si="12"/>
        <v>96.759</v>
      </c>
      <c r="G17" s="5">
        <f t="shared" si="12"/>
        <v>111.131</v>
      </c>
      <c r="H17" s="157">
        <f t="shared" si="12"/>
        <v>428.41399999999999</v>
      </c>
      <c r="I17" s="157">
        <f t="shared" si="12"/>
        <v>192.9</v>
      </c>
      <c r="J17" s="157">
        <f t="shared" si="12"/>
        <v>235.51400000000001</v>
      </c>
      <c r="K17" s="110">
        <f t="shared" si="12"/>
        <v>72.402000000000001</v>
      </c>
      <c r="L17" s="110">
        <f t="shared" si="12"/>
        <v>12.252999999999998</v>
      </c>
      <c r="M17" s="110">
        <f t="shared" si="12"/>
        <v>60.149000000000001</v>
      </c>
      <c r="N17" s="3">
        <v>12</v>
      </c>
      <c r="O17" s="3" t="s">
        <v>114</v>
      </c>
      <c r="P17" s="4"/>
      <c r="Q17" s="4"/>
      <c r="R17" s="4"/>
      <c r="S17" s="4"/>
      <c r="T17" s="4"/>
      <c r="U17" s="4"/>
      <c r="V17" s="4"/>
      <c r="W17" s="4"/>
      <c r="X17" s="4"/>
    </row>
    <row r="18" spans="1:24" s="3" customFormat="1" ht="22.5" hidden="1">
      <c r="A18" s="3" t="s">
        <v>289</v>
      </c>
      <c r="C18" s="12"/>
      <c r="D18" s="16" t="s">
        <v>294</v>
      </c>
      <c r="E18" s="176">
        <f t="shared" ref="E18:M18" si="13">E38+E238+E718+E838+E937+E1399</f>
        <v>392.17500000000001</v>
      </c>
      <c r="F18" s="176">
        <f t="shared" si="13"/>
        <v>392.17500000000001</v>
      </c>
      <c r="G18" s="5">
        <f t="shared" si="13"/>
        <v>0</v>
      </c>
      <c r="H18" s="157">
        <f t="shared" si="13"/>
        <v>776.7639999999999</v>
      </c>
      <c r="I18" s="157">
        <f t="shared" si="13"/>
        <v>776.7639999999999</v>
      </c>
      <c r="J18" s="157">
        <f t="shared" si="13"/>
        <v>0</v>
      </c>
      <c r="K18" s="110">
        <f t="shared" si="13"/>
        <v>69.06</v>
      </c>
      <c r="L18" s="110">
        <f t="shared" si="13"/>
        <v>69.06</v>
      </c>
      <c r="M18" s="110">
        <f t="shared" si="13"/>
        <v>0</v>
      </c>
      <c r="N18" s="3">
        <v>13</v>
      </c>
      <c r="O18" s="3" t="s">
        <v>114</v>
      </c>
      <c r="P18" s="4"/>
      <c r="Q18" s="4"/>
      <c r="R18" s="4"/>
      <c r="S18" s="4"/>
      <c r="T18" s="4"/>
      <c r="U18" s="4"/>
      <c r="V18" s="4"/>
      <c r="W18" s="4"/>
      <c r="X18" s="4"/>
    </row>
    <row r="19" spans="1:24" ht="12" customHeight="1">
      <c r="A19" s="21" t="str">
        <f t="shared" si="1"/>
        <v>a</v>
      </c>
      <c r="C19" s="28"/>
      <c r="D19" s="17" t="s">
        <v>296</v>
      </c>
      <c r="E19" s="10">
        <f t="shared" ref="E19:M19" si="14">E39+E239+E719+E839+E938+E1400</f>
        <v>43.704000000000001</v>
      </c>
      <c r="F19" s="10">
        <f t="shared" si="14"/>
        <v>43.704000000000001</v>
      </c>
      <c r="G19" s="10">
        <f t="shared" si="14"/>
        <v>0</v>
      </c>
      <c r="H19" s="159">
        <f t="shared" si="14"/>
        <v>0</v>
      </c>
      <c r="I19" s="159">
        <f t="shared" si="14"/>
        <v>0</v>
      </c>
      <c r="J19" s="159">
        <f t="shared" si="14"/>
        <v>0</v>
      </c>
      <c r="K19" s="113">
        <f t="shared" si="14"/>
        <v>0</v>
      </c>
      <c r="L19" s="113">
        <f t="shared" si="14"/>
        <v>0</v>
      </c>
      <c r="M19" s="113">
        <f t="shared" si="14"/>
        <v>0</v>
      </c>
      <c r="N19" s="3">
        <v>14</v>
      </c>
      <c r="O19" s="3" t="s">
        <v>114</v>
      </c>
    </row>
    <row r="20" spans="1:24">
      <c r="A20" s="21" t="str">
        <f t="shared" si="1"/>
        <v>a</v>
      </c>
      <c r="C20" s="28"/>
      <c r="D20" s="17" t="s">
        <v>297</v>
      </c>
      <c r="E20" s="10">
        <f t="shared" ref="E20:M20" si="15">E40+E240+E720+E840+E939+E1401</f>
        <v>4841.5950000000003</v>
      </c>
      <c r="F20" s="10">
        <f t="shared" si="15"/>
        <v>4841.5950000000003</v>
      </c>
      <c r="G20" s="10">
        <f t="shared" si="15"/>
        <v>0</v>
      </c>
      <c r="H20" s="159">
        <f t="shared" si="15"/>
        <v>5851.5999999999995</v>
      </c>
      <c r="I20" s="159">
        <f t="shared" si="15"/>
        <v>5851.5999999999995</v>
      </c>
      <c r="J20" s="159">
        <f t="shared" si="15"/>
        <v>0</v>
      </c>
      <c r="K20" s="113">
        <f t="shared" si="15"/>
        <v>1214.6419999999998</v>
      </c>
      <c r="L20" s="113">
        <f t="shared" si="15"/>
        <v>1214.6419999999998</v>
      </c>
      <c r="M20" s="113">
        <f t="shared" si="15"/>
        <v>0</v>
      </c>
      <c r="N20" s="3">
        <v>15</v>
      </c>
      <c r="O20" s="3" t="s">
        <v>114</v>
      </c>
    </row>
    <row r="21" spans="1:24" s="3" customFormat="1">
      <c r="A21" s="3" t="str">
        <f t="shared" si="1"/>
        <v>a</v>
      </c>
      <c r="C21" s="12"/>
      <c r="D21" s="17" t="s">
        <v>298</v>
      </c>
      <c r="E21" s="10">
        <f t="shared" ref="E21:M21" si="16">E41+E241+E721+E841+E940+E1402</f>
        <v>110</v>
      </c>
      <c r="F21" s="10">
        <f t="shared" si="16"/>
        <v>110</v>
      </c>
      <c r="G21" s="10">
        <f t="shared" si="16"/>
        <v>0</v>
      </c>
      <c r="H21" s="159">
        <f t="shared" si="16"/>
        <v>190</v>
      </c>
      <c r="I21" s="159">
        <f t="shared" si="16"/>
        <v>190</v>
      </c>
      <c r="J21" s="159">
        <f t="shared" si="16"/>
        <v>0</v>
      </c>
      <c r="K21" s="113">
        <f t="shared" si="16"/>
        <v>190</v>
      </c>
      <c r="L21" s="113">
        <f t="shared" si="16"/>
        <v>190</v>
      </c>
      <c r="M21" s="113">
        <f t="shared" si="16"/>
        <v>0</v>
      </c>
      <c r="N21" s="3">
        <v>16</v>
      </c>
      <c r="O21" s="3" t="s">
        <v>114</v>
      </c>
      <c r="P21" s="4"/>
      <c r="Q21" s="4"/>
      <c r="R21" s="4"/>
      <c r="S21" s="4"/>
      <c r="T21" s="4"/>
      <c r="U21" s="4"/>
      <c r="V21" s="4"/>
      <c r="W21" s="4"/>
      <c r="X21" s="4"/>
    </row>
    <row r="22" spans="1:24">
      <c r="A22" s="21" t="str">
        <f t="shared" si="1"/>
        <v>a</v>
      </c>
      <c r="C22" s="28"/>
      <c r="D22" s="17" t="s">
        <v>299</v>
      </c>
      <c r="E22" s="10">
        <f t="shared" ref="E22:M22" si="17">E42+E242+E722+E842+E941+E1403</f>
        <v>1298.9459999999999</v>
      </c>
      <c r="F22" s="10">
        <f t="shared" si="17"/>
        <v>1298.9459999999999</v>
      </c>
      <c r="G22" s="10">
        <f t="shared" si="17"/>
        <v>0</v>
      </c>
      <c r="H22" s="159">
        <f t="shared" si="17"/>
        <v>1793.8</v>
      </c>
      <c r="I22" s="159">
        <f t="shared" si="17"/>
        <v>1793.8</v>
      </c>
      <c r="J22" s="159">
        <f t="shared" si="17"/>
        <v>0</v>
      </c>
      <c r="K22" s="113">
        <f t="shared" si="17"/>
        <v>562.13000000000011</v>
      </c>
      <c r="L22" s="113">
        <f t="shared" si="17"/>
        <v>562.13000000000011</v>
      </c>
      <c r="M22" s="113">
        <f t="shared" si="17"/>
        <v>0</v>
      </c>
      <c r="N22" s="3">
        <v>17</v>
      </c>
      <c r="O22" s="3" t="s">
        <v>114</v>
      </c>
    </row>
    <row r="23" spans="1:24">
      <c r="A23" s="21" t="str">
        <f t="shared" si="1"/>
        <v>a</v>
      </c>
      <c r="C23" s="28"/>
      <c r="D23" s="17" t="s">
        <v>300</v>
      </c>
      <c r="E23" s="10">
        <f t="shared" ref="E23:M23" si="18">E43+E243+E723+E843+E942+E1404</f>
        <v>275.64</v>
      </c>
      <c r="F23" s="10">
        <f t="shared" si="18"/>
        <v>275.64</v>
      </c>
      <c r="G23" s="10">
        <f t="shared" si="18"/>
        <v>0</v>
      </c>
      <c r="H23" s="159">
        <f t="shared" si="18"/>
        <v>990.49999999999989</v>
      </c>
      <c r="I23" s="159">
        <f t="shared" si="18"/>
        <v>990.49999999999989</v>
      </c>
      <c r="J23" s="159">
        <f t="shared" si="18"/>
        <v>0</v>
      </c>
      <c r="K23" s="113">
        <f t="shared" si="18"/>
        <v>25.693000000000001</v>
      </c>
      <c r="L23" s="113">
        <f t="shared" si="18"/>
        <v>25.693000000000001</v>
      </c>
      <c r="M23" s="113">
        <f t="shared" si="18"/>
        <v>0</v>
      </c>
      <c r="N23" s="3">
        <v>18</v>
      </c>
      <c r="O23" s="3" t="s">
        <v>114</v>
      </c>
    </row>
    <row r="24" spans="1:24">
      <c r="A24" s="21" t="str">
        <f t="shared" si="1"/>
        <v>a</v>
      </c>
      <c r="C24" s="28"/>
      <c r="D24" s="23" t="s">
        <v>21</v>
      </c>
      <c r="E24" s="112">
        <f t="shared" ref="E24:M24" si="19">E44+E244+E724+E844+E943+E1405</f>
        <v>16185.126</v>
      </c>
      <c r="F24" s="160">
        <f t="shared" si="19"/>
        <v>9360.4600000000009</v>
      </c>
      <c r="G24" s="9">
        <f t="shared" si="19"/>
        <v>6824.6660000000002</v>
      </c>
      <c r="H24" s="158">
        <f t="shared" si="19"/>
        <v>17088.781999999999</v>
      </c>
      <c r="I24" s="158">
        <f t="shared" si="19"/>
        <v>12131.600999999999</v>
      </c>
      <c r="J24" s="158">
        <f t="shared" si="19"/>
        <v>4957.1809999999996</v>
      </c>
      <c r="K24" s="112">
        <f t="shared" si="19"/>
        <v>138.20400000000001</v>
      </c>
      <c r="L24" s="112">
        <f t="shared" si="19"/>
        <v>84.444999999999993</v>
      </c>
      <c r="M24" s="112">
        <f t="shared" si="19"/>
        <v>53.759</v>
      </c>
      <c r="N24" s="3">
        <v>19</v>
      </c>
      <c r="O24" s="3" t="s">
        <v>114</v>
      </c>
    </row>
    <row r="25" spans="1:24">
      <c r="A25" s="21" t="str">
        <f t="shared" si="1"/>
        <v>a</v>
      </c>
      <c r="C25" s="28"/>
      <c r="D25" s="23" t="s">
        <v>120</v>
      </c>
      <c r="E25" s="9">
        <f t="shared" ref="E25:M25" si="20">E45+E245+E725+E845+E944+E1406</f>
        <v>441.31299999999999</v>
      </c>
      <c r="F25" s="9">
        <f t="shared" si="20"/>
        <v>441.31299999999999</v>
      </c>
      <c r="G25" s="9">
        <f t="shared" si="20"/>
        <v>0</v>
      </c>
      <c r="H25" s="158">
        <f t="shared" si="20"/>
        <v>0</v>
      </c>
      <c r="I25" s="158">
        <f t="shared" si="20"/>
        <v>0</v>
      </c>
      <c r="J25" s="158">
        <f t="shared" si="20"/>
        <v>0</v>
      </c>
      <c r="K25" s="112">
        <f t="shared" si="20"/>
        <v>0</v>
      </c>
      <c r="L25" s="112">
        <f t="shared" si="20"/>
        <v>0</v>
      </c>
      <c r="M25" s="112">
        <f t="shared" si="20"/>
        <v>0</v>
      </c>
      <c r="N25" s="3">
        <v>20</v>
      </c>
      <c r="O25" s="3" t="s">
        <v>114</v>
      </c>
    </row>
    <row r="26" spans="1:24" ht="22.5">
      <c r="A26" s="21" t="str">
        <f t="shared" si="1"/>
        <v>a</v>
      </c>
      <c r="B26" s="21" t="s">
        <v>114</v>
      </c>
      <c r="C26" s="7" t="s">
        <v>103</v>
      </c>
      <c r="D26" s="22" t="s">
        <v>153</v>
      </c>
      <c r="E26" s="110">
        <f t="shared" ref="E26:M26" si="21">E46+E126</f>
        <v>4946.3389999999999</v>
      </c>
      <c r="F26" s="176">
        <f t="shared" si="21"/>
        <v>4835.2080000000005</v>
      </c>
      <c r="G26" s="5">
        <f t="shared" si="21"/>
        <v>111.131</v>
      </c>
      <c r="H26" s="157">
        <f t="shared" si="21"/>
        <v>5640.65</v>
      </c>
      <c r="I26" s="157">
        <f t="shared" si="21"/>
        <v>5640.65</v>
      </c>
      <c r="J26" s="157">
        <f t="shared" si="21"/>
        <v>0</v>
      </c>
      <c r="K26" s="110">
        <f t="shared" si="21"/>
        <v>1053.029</v>
      </c>
      <c r="L26" s="110">
        <f t="shared" si="21"/>
        <v>1053.029</v>
      </c>
      <c r="M26" s="110">
        <f t="shared" si="21"/>
        <v>0</v>
      </c>
      <c r="N26" s="3">
        <v>1</v>
      </c>
      <c r="O26" s="3" t="s">
        <v>114</v>
      </c>
    </row>
    <row r="27" spans="1:24" ht="13.5" customHeight="1">
      <c r="A27" s="21" t="str">
        <f t="shared" si="1"/>
        <v>a</v>
      </c>
      <c r="C27" s="28"/>
      <c r="D27" s="19" t="s">
        <v>99</v>
      </c>
      <c r="E27" s="180">
        <f t="shared" ref="E27:M27" si="22">E47+E127</f>
        <v>82</v>
      </c>
      <c r="F27" s="180">
        <f t="shared" si="22"/>
        <v>82</v>
      </c>
      <c r="G27" s="8">
        <f t="shared" si="22"/>
        <v>0</v>
      </c>
      <c r="H27" s="205">
        <f t="shared" si="22"/>
        <v>82</v>
      </c>
      <c r="I27" s="205">
        <f t="shared" si="22"/>
        <v>82</v>
      </c>
      <c r="J27" s="204">
        <f t="shared" si="22"/>
        <v>0</v>
      </c>
      <c r="K27" s="161">
        <f t="shared" si="22"/>
        <v>82</v>
      </c>
      <c r="L27" s="161">
        <f t="shared" si="22"/>
        <v>82</v>
      </c>
      <c r="M27" s="111">
        <f t="shared" si="22"/>
        <v>0</v>
      </c>
      <c r="N27" s="3">
        <v>2</v>
      </c>
      <c r="O27" s="3" t="s">
        <v>114</v>
      </c>
    </row>
    <row r="28" spans="1:24">
      <c r="A28" s="21" t="str">
        <f t="shared" si="1"/>
        <v>a</v>
      </c>
      <c r="C28" s="28"/>
      <c r="D28" s="23" t="s">
        <v>5</v>
      </c>
      <c r="E28" s="9">
        <f t="shared" ref="E28:M28" si="23">E48+E128</f>
        <v>4389.116</v>
      </c>
      <c r="F28" s="9">
        <f t="shared" si="23"/>
        <v>4277.9850000000006</v>
      </c>
      <c r="G28" s="9">
        <f t="shared" si="23"/>
        <v>111.131</v>
      </c>
      <c r="H28" s="158">
        <f t="shared" si="23"/>
        <v>5610.65</v>
      </c>
      <c r="I28" s="158">
        <f t="shared" si="23"/>
        <v>5610.65</v>
      </c>
      <c r="J28" s="158">
        <f t="shared" si="23"/>
        <v>0</v>
      </c>
      <c r="K28" s="112">
        <f t="shared" si="23"/>
        <v>1052.2310000000002</v>
      </c>
      <c r="L28" s="112">
        <f t="shared" si="23"/>
        <v>1052.2310000000002</v>
      </c>
      <c r="M28" s="112">
        <f t="shared" si="23"/>
        <v>0</v>
      </c>
      <c r="N28" s="3">
        <v>3</v>
      </c>
      <c r="O28" s="3" t="s">
        <v>114</v>
      </c>
    </row>
    <row r="29" spans="1:24">
      <c r="A29" s="21" t="str">
        <f t="shared" si="1"/>
        <v>a</v>
      </c>
      <c r="C29" s="28"/>
      <c r="D29" s="17" t="s">
        <v>301</v>
      </c>
      <c r="E29" s="10">
        <f t="shared" ref="E29:M29" si="24">E49+E129</f>
        <v>2490.8510000000001</v>
      </c>
      <c r="F29" s="10">
        <f t="shared" si="24"/>
        <v>2490.8510000000001</v>
      </c>
      <c r="G29" s="10">
        <f t="shared" si="24"/>
        <v>0</v>
      </c>
      <c r="H29" s="159">
        <f t="shared" si="24"/>
        <v>3017.3040000000001</v>
      </c>
      <c r="I29" s="159">
        <f t="shared" si="24"/>
        <v>3017.3040000000001</v>
      </c>
      <c r="J29" s="159">
        <f t="shared" si="24"/>
        <v>0</v>
      </c>
      <c r="K29" s="113">
        <f t="shared" si="24"/>
        <v>636.74099999999999</v>
      </c>
      <c r="L29" s="113">
        <f t="shared" si="24"/>
        <v>636.74099999999999</v>
      </c>
      <c r="M29" s="113">
        <f t="shared" si="24"/>
        <v>0</v>
      </c>
      <c r="N29" s="3">
        <v>4</v>
      </c>
      <c r="O29" s="3" t="s">
        <v>114</v>
      </c>
    </row>
    <row r="30" spans="1:24">
      <c r="A30" s="21" t="str">
        <f t="shared" si="1"/>
        <v>a</v>
      </c>
      <c r="C30" s="28"/>
      <c r="D30" s="17" t="s">
        <v>295</v>
      </c>
      <c r="E30" s="10">
        <f t="shared" ref="E30:M30" si="25">E50+E130</f>
        <v>1687.2010000000002</v>
      </c>
      <c r="F30" s="10">
        <f t="shared" si="25"/>
        <v>1576.0700000000002</v>
      </c>
      <c r="G30" s="10">
        <f t="shared" si="25"/>
        <v>111.131</v>
      </c>
      <c r="H30" s="159">
        <f t="shared" si="25"/>
        <v>2053.4960000000001</v>
      </c>
      <c r="I30" s="159">
        <f t="shared" si="25"/>
        <v>2053.4960000000001</v>
      </c>
      <c r="J30" s="159">
        <f t="shared" si="25"/>
        <v>0</v>
      </c>
      <c r="K30" s="113">
        <f t="shared" si="25"/>
        <v>337.21300000000002</v>
      </c>
      <c r="L30" s="113">
        <f t="shared" si="25"/>
        <v>337.21300000000002</v>
      </c>
      <c r="M30" s="113">
        <f t="shared" si="25"/>
        <v>0</v>
      </c>
      <c r="N30" s="3">
        <v>5</v>
      </c>
      <c r="O30" s="3" t="s">
        <v>114</v>
      </c>
    </row>
    <row r="31" spans="1:24" s="3" customFormat="1" ht="22.5" hidden="1">
      <c r="A31" s="3" t="s">
        <v>289</v>
      </c>
      <c r="C31" s="12"/>
      <c r="D31" s="16" t="s">
        <v>290</v>
      </c>
      <c r="E31" s="176">
        <f t="shared" ref="E31:M31" si="26">E51+E131</f>
        <v>1013.7140000000001</v>
      </c>
      <c r="F31" s="176">
        <f t="shared" si="26"/>
        <v>1013.7140000000001</v>
      </c>
      <c r="G31" s="5">
        <f t="shared" si="26"/>
        <v>0</v>
      </c>
      <c r="H31" s="157">
        <f t="shared" si="26"/>
        <v>1161.8399999999999</v>
      </c>
      <c r="I31" s="157">
        <f t="shared" si="26"/>
        <v>1161.8399999999999</v>
      </c>
      <c r="J31" s="157">
        <f t="shared" si="26"/>
        <v>0</v>
      </c>
      <c r="K31" s="110">
        <f t="shared" si="26"/>
        <v>236.75200000000001</v>
      </c>
      <c r="L31" s="110">
        <f t="shared" si="26"/>
        <v>236.75200000000001</v>
      </c>
      <c r="M31" s="110">
        <f t="shared" si="26"/>
        <v>0</v>
      </c>
      <c r="N31" s="3">
        <v>6</v>
      </c>
      <c r="O31" s="3" t="s">
        <v>114</v>
      </c>
      <c r="P31" s="4"/>
      <c r="Q31" s="4"/>
      <c r="R31" s="4"/>
      <c r="S31" s="4"/>
      <c r="T31" s="4"/>
      <c r="U31" s="4"/>
      <c r="V31" s="4"/>
      <c r="W31" s="4"/>
      <c r="X31" s="4"/>
    </row>
    <row r="32" spans="1:24" s="3" customFormat="1" hidden="1">
      <c r="A32" s="3" t="s">
        <v>289</v>
      </c>
      <c r="C32" s="12"/>
      <c r="D32" s="16" t="s">
        <v>102</v>
      </c>
      <c r="E32" s="176">
        <f t="shared" ref="E32:M32" si="27">E52+E132</f>
        <v>4.6219999999999999</v>
      </c>
      <c r="F32" s="176">
        <f t="shared" si="27"/>
        <v>4.6219999999999999</v>
      </c>
      <c r="G32" s="5">
        <f t="shared" si="27"/>
        <v>0</v>
      </c>
      <c r="H32" s="157">
        <f t="shared" si="27"/>
        <v>27</v>
      </c>
      <c r="I32" s="157">
        <f t="shared" si="27"/>
        <v>27</v>
      </c>
      <c r="J32" s="157">
        <f t="shared" si="27"/>
        <v>0</v>
      </c>
      <c r="K32" s="110">
        <f t="shared" si="27"/>
        <v>1.7709999999999999</v>
      </c>
      <c r="L32" s="110">
        <f t="shared" si="27"/>
        <v>1.7709999999999999</v>
      </c>
      <c r="M32" s="110">
        <f t="shared" si="27"/>
        <v>0</v>
      </c>
      <c r="N32" s="3">
        <v>7</v>
      </c>
      <c r="O32" s="3" t="s">
        <v>114</v>
      </c>
      <c r="P32" s="4"/>
      <c r="Q32" s="4"/>
      <c r="R32" s="4"/>
      <c r="S32" s="4"/>
      <c r="T32" s="4"/>
      <c r="U32" s="4"/>
      <c r="V32" s="4"/>
      <c r="W32" s="4"/>
      <c r="X32" s="4"/>
    </row>
    <row r="33" spans="1:24" s="3" customFormat="1" hidden="1">
      <c r="A33" s="3" t="s">
        <v>289</v>
      </c>
      <c r="C33" s="12"/>
      <c r="D33" s="16" t="s">
        <v>101</v>
      </c>
      <c r="E33" s="176">
        <f t="shared" ref="E33:M33" si="28">E53+E133</f>
        <v>264.10699999999997</v>
      </c>
      <c r="F33" s="176">
        <f t="shared" si="28"/>
        <v>264.10699999999997</v>
      </c>
      <c r="G33" s="5">
        <f t="shared" si="28"/>
        <v>0</v>
      </c>
      <c r="H33" s="157">
        <f t="shared" si="28"/>
        <v>315.69200000000001</v>
      </c>
      <c r="I33" s="157">
        <f t="shared" si="28"/>
        <v>315.69200000000001</v>
      </c>
      <c r="J33" s="157">
        <f t="shared" si="28"/>
        <v>0</v>
      </c>
      <c r="K33" s="110">
        <f t="shared" si="28"/>
        <v>56.442</v>
      </c>
      <c r="L33" s="110">
        <f t="shared" si="28"/>
        <v>56.442</v>
      </c>
      <c r="M33" s="110">
        <f t="shared" si="28"/>
        <v>0</v>
      </c>
      <c r="N33" s="3">
        <v>8</v>
      </c>
      <c r="O33" s="3" t="s">
        <v>114</v>
      </c>
      <c r="P33" s="4"/>
      <c r="Q33" s="4"/>
      <c r="R33" s="4"/>
      <c r="S33" s="4"/>
      <c r="T33" s="4"/>
      <c r="U33" s="4"/>
      <c r="V33" s="4"/>
      <c r="W33" s="4"/>
      <c r="X33" s="4"/>
    </row>
    <row r="34" spans="1:24" s="3" customFormat="1" hidden="1">
      <c r="A34" s="3" t="s">
        <v>289</v>
      </c>
      <c r="C34" s="12"/>
      <c r="D34" s="16" t="s">
        <v>291</v>
      </c>
      <c r="E34" s="176">
        <f t="shared" ref="E34:M34" si="29">E54+E134</f>
        <v>18.77</v>
      </c>
      <c r="F34" s="176">
        <f t="shared" si="29"/>
        <v>18.77</v>
      </c>
      <c r="G34" s="5">
        <f t="shared" si="29"/>
        <v>0</v>
      </c>
      <c r="H34" s="157">
        <f t="shared" si="29"/>
        <v>28</v>
      </c>
      <c r="I34" s="157">
        <f t="shared" si="29"/>
        <v>28</v>
      </c>
      <c r="J34" s="157">
        <f t="shared" si="29"/>
        <v>0</v>
      </c>
      <c r="K34" s="110">
        <f t="shared" si="29"/>
        <v>0.9</v>
      </c>
      <c r="L34" s="110">
        <f t="shared" si="29"/>
        <v>0.9</v>
      </c>
      <c r="M34" s="110">
        <f t="shared" si="29"/>
        <v>0</v>
      </c>
      <c r="N34" s="3">
        <v>9</v>
      </c>
      <c r="O34" s="3" t="s">
        <v>114</v>
      </c>
      <c r="P34" s="4"/>
      <c r="Q34" s="4"/>
      <c r="R34" s="4"/>
      <c r="S34" s="4"/>
      <c r="T34" s="4"/>
      <c r="U34" s="4"/>
      <c r="V34" s="4"/>
      <c r="W34" s="4"/>
      <c r="X34" s="4"/>
    </row>
    <row r="35" spans="1:24" s="3" customFormat="1" hidden="1">
      <c r="A35" s="3" t="s">
        <v>289</v>
      </c>
      <c r="C35" s="12"/>
      <c r="D35" s="16" t="s">
        <v>100</v>
      </c>
      <c r="E35" s="176">
        <f t="shared" ref="E35:M35" si="30">E55+E135</f>
        <v>0</v>
      </c>
      <c r="F35" s="176">
        <f t="shared" si="30"/>
        <v>0</v>
      </c>
      <c r="G35" s="5">
        <f t="shared" si="30"/>
        <v>0</v>
      </c>
      <c r="H35" s="157">
        <f t="shared" si="30"/>
        <v>0</v>
      </c>
      <c r="I35" s="157">
        <f t="shared" si="30"/>
        <v>0</v>
      </c>
      <c r="J35" s="157">
        <f t="shared" si="30"/>
        <v>0</v>
      </c>
      <c r="K35" s="110">
        <f t="shared" si="30"/>
        <v>0</v>
      </c>
      <c r="L35" s="110">
        <f t="shared" si="30"/>
        <v>0</v>
      </c>
      <c r="M35" s="110">
        <f t="shared" si="30"/>
        <v>0</v>
      </c>
      <c r="N35" s="3">
        <v>10</v>
      </c>
      <c r="P35" s="4"/>
      <c r="Q35" s="4"/>
      <c r="R35" s="4"/>
      <c r="S35" s="4"/>
      <c r="T35" s="4"/>
      <c r="U35" s="4"/>
      <c r="V35" s="4"/>
      <c r="W35" s="4"/>
      <c r="X35" s="4"/>
    </row>
    <row r="36" spans="1:24" s="3" customFormat="1" ht="33.75" hidden="1">
      <c r="A36" s="3" t="s">
        <v>289</v>
      </c>
      <c r="C36" s="12"/>
      <c r="D36" s="16" t="s">
        <v>292</v>
      </c>
      <c r="E36" s="176">
        <f t="shared" ref="E36:M36" si="31">E56+E136</f>
        <v>0</v>
      </c>
      <c r="F36" s="176">
        <f t="shared" si="31"/>
        <v>0</v>
      </c>
      <c r="G36" s="5">
        <f t="shared" si="31"/>
        <v>0</v>
      </c>
      <c r="H36" s="157">
        <f t="shared" si="31"/>
        <v>16</v>
      </c>
      <c r="I36" s="157">
        <f t="shared" si="31"/>
        <v>16</v>
      </c>
      <c r="J36" s="157">
        <f t="shared" si="31"/>
        <v>0</v>
      </c>
      <c r="K36" s="110">
        <f t="shared" si="31"/>
        <v>0</v>
      </c>
      <c r="L36" s="110">
        <f t="shared" si="31"/>
        <v>0</v>
      </c>
      <c r="M36" s="110">
        <f t="shared" si="31"/>
        <v>0</v>
      </c>
      <c r="N36" s="3">
        <v>11</v>
      </c>
      <c r="P36" s="4"/>
      <c r="Q36" s="4"/>
      <c r="R36" s="4"/>
      <c r="S36" s="4"/>
      <c r="T36" s="4"/>
      <c r="U36" s="4"/>
      <c r="V36" s="4"/>
      <c r="W36" s="4"/>
      <c r="X36" s="4"/>
    </row>
    <row r="37" spans="1:24" s="3" customFormat="1" ht="33.75" hidden="1">
      <c r="A37" s="3" t="s">
        <v>289</v>
      </c>
      <c r="C37" s="12"/>
      <c r="D37" s="16" t="s">
        <v>293</v>
      </c>
      <c r="E37" s="176">
        <f t="shared" ref="E37:M37" si="32">E57+E137</f>
        <v>194.44399999999999</v>
      </c>
      <c r="F37" s="176">
        <f t="shared" si="32"/>
        <v>83.313000000000002</v>
      </c>
      <c r="G37" s="5">
        <f t="shared" si="32"/>
        <v>111.131</v>
      </c>
      <c r="H37" s="157">
        <f t="shared" si="32"/>
        <v>170</v>
      </c>
      <c r="I37" s="157">
        <f t="shared" si="32"/>
        <v>170</v>
      </c>
      <c r="J37" s="157">
        <f t="shared" si="32"/>
        <v>0</v>
      </c>
      <c r="K37" s="110">
        <f t="shared" si="32"/>
        <v>11.991999999999999</v>
      </c>
      <c r="L37" s="110">
        <f t="shared" si="32"/>
        <v>11.991999999999999</v>
      </c>
      <c r="M37" s="110">
        <f t="shared" si="32"/>
        <v>0</v>
      </c>
      <c r="N37" s="3">
        <v>12</v>
      </c>
      <c r="O37" s="3" t="s">
        <v>114</v>
      </c>
      <c r="P37" s="4"/>
      <c r="Q37" s="4"/>
      <c r="R37" s="4"/>
      <c r="S37" s="4"/>
      <c r="T37" s="4"/>
      <c r="U37" s="4"/>
      <c r="V37" s="4"/>
      <c r="W37" s="4"/>
      <c r="X37" s="4"/>
    </row>
    <row r="38" spans="1:24" s="3" customFormat="1" ht="22.5" hidden="1">
      <c r="A38" s="3" t="s">
        <v>289</v>
      </c>
      <c r="C38" s="12"/>
      <c r="D38" s="16" t="s">
        <v>294</v>
      </c>
      <c r="E38" s="176">
        <f t="shared" ref="E38:M38" si="33">E58+E138</f>
        <v>191.54400000000001</v>
      </c>
      <c r="F38" s="176">
        <f t="shared" si="33"/>
        <v>191.54400000000001</v>
      </c>
      <c r="G38" s="5">
        <f t="shared" si="33"/>
        <v>0</v>
      </c>
      <c r="H38" s="157">
        <f t="shared" si="33"/>
        <v>334.964</v>
      </c>
      <c r="I38" s="157">
        <f t="shared" si="33"/>
        <v>334.964</v>
      </c>
      <c r="J38" s="157">
        <f t="shared" si="33"/>
        <v>0</v>
      </c>
      <c r="K38" s="110">
        <f t="shared" si="33"/>
        <v>29.356000000000002</v>
      </c>
      <c r="L38" s="110">
        <f t="shared" si="33"/>
        <v>29.356000000000002</v>
      </c>
      <c r="M38" s="110">
        <f t="shared" si="33"/>
        <v>0</v>
      </c>
      <c r="N38" s="3">
        <v>13</v>
      </c>
      <c r="O38" s="3" t="s">
        <v>114</v>
      </c>
      <c r="P38" s="4"/>
      <c r="Q38" s="4"/>
      <c r="R38" s="4"/>
      <c r="S38" s="4"/>
      <c r="T38" s="4"/>
      <c r="U38" s="4"/>
      <c r="V38" s="4"/>
      <c r="W38" s="4"/>
      <c r="X38" s="4"/>
    </row>
    <row r="39" spans="1:24">
      <c r="A39" s="21" t="str">
        <f t="shared" si="1"/>
        <v>a</v>
      </c>
      <c r="C39" s="28"/>
      <c r="D39" s="17" t="s">
        <v>296</v>
      </c>
      <c r="E39" s="10">
        <f t="shared" ref="E39:M39" si="34">E59+E139</f>
        <v>43.704000000000001</v>
      </c>
      <c r="F39" s="10">
        <f t="shared" si="34"/>
        <v>43.704000000000001</v>
      </c>
      <c r="G39" s="10">
        <f t="shared" si="34"/>
        <v>0</v>
      </c>
      <c r="H39" s="159">
        <f t="shared" si="34"/>
        <v>0</v>
      </c>
      <c r="I39" s="159">
        <f t="shared" si="34"/>
        <v>0</v>
      </c>
      <c r="J39" s="159">
        <f t="shared" si="34"/>
        <v>0</v>
      </c>
      <c r="K39" s="113">
        <f t="shared" si="34"/>
        <v>0</v>
      </c>
      <c r="L39" s="113">
        <f t="shared" si="34"/>
        <v>0</v>
      </c>
      <c r="M39" s="113">
        <f t="shared" si="34"/>
        <v>0</v>
      </c>
      <c r="N39" s="3">
        <v>14</v>
      </c>
      <c r="O39" s="3" t="s">
        <v>114</v>
      </c>
    </row>
    <row r="40" spans="1:24" hidden="1">
      <c r="A40" s="21" t="str">
        <f t="shared" si="1"/>
        <v>b</v>
      </c>
      <c r="C40" s="28"/>
      <c r="D40" s="17" t="s">
        <v>297</v>
      </c>
      <c r="E40" s="10">
        <f t="shared" ref="E40:M40" si="35">E60+E140</f>
        <v>0</v>
      </c>
      <c r="F40" s="10">
        <f t="shared" si="35"/>
        <v>0</v>
      </c>
      <c r="G40" s="10">
        <f t="shared" si="35"/>
        <v>0</v>
      </c>
      <c r="H40" s="159">
        <f t="shared" si="35"/>
        <v>0</v>
      </c>
      <c r="I40" s="159">
        <f t="shared" si="35"/>
        <v>0</v>
      </c>
      <c r="J40" s="159">
        <f t="shared" si="35"/>
        <v>0</v>
      </c>
      <c r="K40" s="113">
        <f t="shared" si="35"/>
        <v>0</v>
      </c>
      <c r="L40" s="113">
        <f t="shared" si="35"/>
        <v>0</v>
      </c>
      <c r="M40" s="113">
        <f t="shared" si="35"/>
        <v>0</v>
      </c>
      <c r="N40" s="3">
        <v>15</v>
      </c>
      <c r="O40" s="3" t="s">
        <v>114</v>
      </c>
    </row>
    <row r="41" spans="1:24" s="3" customFormat="1">
      <c r="A41" s="3" t="str">
        <f t="shared" si="1"/>
        <v>a</v>
      </c>
      <c r="C41" s="12"/>
      <c r="D41" s="17" t="s">
        <v>298</v>
      </c>
      <c r="E41" s="10">
        <f t="shared" ref="E41:M41" si="36">E61+E141</f>
        <v>30</v>
      </c>
      <c r="F41" s="10">
        <f t="shared" si="36"/>
        <v>30</v>
      </c>
      <c r="G41" s="10">
        <f t="shared" si="36"/>
        <v>0</v>
      </c>
      <c r="H41" s="159">
        <f t="shared" si="36"/>
        <v>50</v>
      </c>
      <c r="I41" s="159">
        <f t="shared" si="36"/>
        <v>50</v>
      </c>
      <c r="J41" s="159">
        <f t="shared" si="36"/>
        <v>0</v>
      </c>
      <c r="K41" s="113">
        <f t="shared" si="36"/>
        <v>50</v>
      </c>
      <c r="L41" s="113">
        <f t="shared" si="36"/>
        <v>50</v>
      </c>
      <c r="M41" s="113">
        <f t="shared" si="36"/>
        <v>0</v>
      </c>
      <c r="N41" s="3">
        <v>16</v>
      </c>
      <c r="O41" s="3" t="s">
        <v>114</v>
      </c>
      <c r="P41" s="4"/>
      <c r="Q41" s="4"/>
      <c r="R41" s="4"/>
      <c r="S41" s="4"/>
      <c r="T41" s="4"/>
      <c r="U41" s="4"/>
      <c r="V41" s="4"/>
      <c r="W41" s="4"/>
      <c r="X41" s="4"/>
    </row>
    <row r="42" spans="1:24">
      <c r="A42" s="21" t="str">
        <f t="shared" si="1"/>
        <v>a</v>
      </c>
      <c r="C42" s="28"/>
      <c r="D42" s="17" t="s">
        <v>299</v>
      </c>
      <c r="E42" s="10">
        <f t="shared" ref="E42:M42" si="37">E62+E142</f>
        <v>18.807000000000002</v>
      </c>
      <c r="F42" s="10">
        <f t="shared" si="37"/>
        <v>18.807000000000002</v>
      </c>
      <c r="G42" s="10">
        <f t="shared" si="37"/>
        <v>0</v>
      </c>
      <c r="H42" s="159">
        <f t="shared" si="37"/>
        <v>30</v>
      </c>
      <c r="I42" s="159">
        <f t="shared" si="37"/>
        <v>30</v>
      </c>
      <c r="J42" s="159">
        <f t="shared" si="37"/>
        <v>0</v>
      </c>
      <c r="K42" s="113">
        <f t="shared" si="37"/>
        <v>8.7739999999999991</v>
      </c>
      <c r="L42" s="113">
        <f t="shared" si="37"/>
        <v>8.7739999999999991</v>
      </c>
      <c r="M42" s="113">
        <f t="shared" si="37"/>
        <v>0</v>
      </c>
      <c r="N42" s="3">
        <v>17</v>
      </c>
      <c r="O42" s="3" t="s">
        <v>114</v>
      </c>
    </row>
    <row r="43" spans="1:24">
      <c r="A43" s="21" t="str">
        <f t="shared" si="1"/>
        <v>a</v>
      </c>
      <c r="C43" s="28"/>
      <c r="D43" s="17" t="s">
        <v>300</v>
      </c>
      <c r="E43" s="10">
        <f t="shared" ref="E43:M43" si="38">E63+E143</f>
        <v>118.553</v>
      </c>
      <c r="F43" s="10">
        <f t="shared" si="38"/>
        <v>118.553</v>
      </c>
      <c r="G43" s="10">
        <f t="shared" si="38"/>
        <v>0</v>
      </c>
      <c r="H43" s="159">
        <f t="shared" si="38"/>
        <v>459.84999999999997</v>
      </c>
      <c r="I43" s="159">
        <f t="shared" si="38"/>
        <v>459.84999999999997</v>
      </c>
      <c r="J43" s="159">
        <f t="shared" si="38"/>
        <v>0</v>
      </c>
      <c r="K43" s="113">
        <f t="shared" si="38"/>
        <v>19.503</v>
      </c>
      <c r="L43" s="113">
        <f t="shared" si="38"/>
        <v>19.503</v>
      </c>
      <c r="M43" s="113">
        <f t="shared" si="38"/>
        <v>0</v>
      </c>
      <c r="N43" s="3">
        <v>18</v>
      </c>
      <c r="O43" s="3" t="s">
        <v>114</v>
      </c>
    </row>
    <row r="44" spans="1:24">
      <c r="A44" s="21" t="str">
        <f t="shared" si="1"/>
        <v>a</v>
      </c>
      <c r="C44" s="28"/>
      <c r="D44" s="23" t="s">
        <v>21</v>
      </c>
      <c r="E44" s="9">
        <f t="shared" ref="E44:M44" si="39">E64+E144</f>
        <v>115.91</v>
      </c>
      <c r="F44" s="9">
        <f t="shared" si="39"/>
        <v>115.91</v>
      </c>
      <c r="G44" s="9">
        <f t="shared" si="39"/>
        <v>0</v>
      </c>
      <c r="H44" s="158">
        <f t="shared" si="39"/>
        <v>30</v>
      </c>
      <c r="I44" s="158">
        <f t="shared" si="39"/>
        <v>30</v>
      </c>
      <c r="J44" s="158">
        <f t="shared" si="39"/>
        <v>0</v>
      </c>
      <c r="K44" s="112">
        <f t="shared" si="39"/>
        <v>0.79800000000000004</v>
      </c>
      <c r="L44" s="112">
        <f t="shared" si="39"/>
        <v>0.79800000000000004</v>
      </c>
      <c r="M44" s="112">
        <f t="shared" si="39"/>
        <v>0</v>
      </c>
      <c r="N44" s="3">
        <v>19</v>
      </c>
      <c r="O44" s="3" t="s">
        <v>114</v>
      </c>
    </row>
    <row r="45" spans="1:24">
      <c r="A45" s="21" t="str">
        <f t="shared" si="1"/>
        <v>a</v>
      </c>
      <c r="C45" s="28"/>
      <c r="D45" s="23" t="s">
        <v>120</v>
      </c>
      <c r="E45" s="9">
        <f t="shared" ref="E45:M45" si="40">E65+E145</f>
        <v>441.31299999999999</v>
      </c>
      <c r="F45" s="9">
        <f t="shared" si="40"/>
        <v>441.31299999999999</v>
      </c>
      <c r="G45" s="9">
        <f t="shared" si="40"/>
        <v>0</v>
      </c>
      <c r="H45" s="158">
        <f t="shared" si="40"/>
        <v>0</v>
      </c>
      <c r="I45" s="158">
        <f t="shared" si="40"/>
        <v>0</v>
      </c>
      <c r="J45" s="158">
        <f t="shared" si="40"/>
        <v>0</v>
      </c>
      <c r="K45" s="112">
        <f t="shared" si="40"/>
        <v>0</v>
      </c>
      <c r="L45" s="112">
        <f t="shared" si="40"/>
        <v>0</v>
      </c>
      <c r="M45" s="112">
        <f t="shared" si="40"/>
        <v>0</v>
      </c>
      <c r="N45" s="3">
        <v>20</v>
      </c>
      <c r="O45" s="3" t="s">
        <v>114</v>
      </c>
    </row>
    <row r="46" spans="1:24" ht="33.75">
      <c r="A46" s="21" t="str">
        <f t="shared" si="1"/>
        <v>a</v>
      </c>
      <c r="B46" s="21" t="s">
        <v>114</v>
      </c>
      <c r="C46" s="7" t="s">
        <v>104</v>
      </c>
      <c r="D46" s="22" t="s">
        <v>154</v>
      </c>
      <c r="E46" s="176">
        <f t="shared" ref="E46:M46" si="41">E66+E86+E106</f>
        <v>4461.3220000000001</v>
      </c>
      <c r="F46" s="176">
        <f t="shared" si="41"/>
        <v>4350.1910000000007</v>
      </c>
      <c r="G46" s="5">
        <f t="shared" si="41"/>
        <v>111.131</v>
      </c>
      <c r="H46" s="157">
        <f t="shared" si="41"/>
        <v>5315.5</v>
      </c>
      <c r="I46" s="157">
        <f t="shared" si="41"/>
        <v>5315.5</v>
      </c>
      <c r="J46" s="157">
        <f t="shared" si="41"/>
        <v>0</v>
      </c>
      <c r="K46" s="110">
        <f t="shared" si="41"/>
        <v>1053.029</v>
      </c>
      <c r="L46" s="110">
        <f t="shared" si="41"/>
        <v>1053.029</v>
      </c>
      <c r="M46" s="110">
        <f t="shared" si="41"/>
        <v>0</v>
      </c>
      <c r="N46" s="3">
        <v>1</v>
      </c>
      <c r="O46" s="3" t="s">
        <v>114</v>
      </c>
    </row>
    <row r="47" spans="1:24" ht="12.75" customHeight="1">
      <c r="A47" s="21" t="str">
        <f t="shared" si="1"/>
        <v>a</v>
      </c>
      <c r="C47" s="28"/>
      <c r="D47" s="19" t="s">
        <v>99</v>
      </c>
      <c r="E47" s="161">
        <f t="shared" ref="E47:M47" si="42">E67+E87+E107</f>
        <v>82</v>
      </c>
      <c r="F47" s="161">
        <f t="shared" si="42"/>
        <v>82</v>
      </c>
      <c r="G47" s="8">
        <f t="shared" si="42"/>
        <v>0</v>
      </c>
      <c r="H47" s="163">
        <f t="shared" si="42"/>
        <v>82</v>
      </c>
      <c r="I47" s="163">
        <f t="shared" si="42"/>
        <v>82</v>
      </c>
      <c r="J47" s="204">
        <f t="shared" si="42"/>
        <v>0</v>
      </c>
      <c r="K47" s="161">
        <f t="shared" si="42"/>
        <v>82</v>
      </c>
      <c r="L47" s="161">
        <f t="shared" si="42"/>
        <v>82</v>
      </c>
      <c r="M47" s="111">
        <f t="shared" si="42"/>
        <v>0</v>
      </c>
      <c r="N47" s="3">
        <v>2</v>
      </c>
      <c r="O47" s="3" t="s">
        <v>114</v>
      </c>
    </row>
    <row r="48" spans="1:24">
      <c r="A48" s="21" t="str">
        <f t="shared" si="1"/>
        <v>a</v>
      </c>
      <c r="C48" s="28"/>
      <c r="D48" s="23" t="s">
        <v>5</v>
      </c>
      <c r="E48" s="9">
        <f t="shared" ref="E48:M48" si="43">E68+E88+E108</f>
        <v>4345.4120000000003</v>
      </c>
      <c r="F48" s="9">
        <f t="shared" si="43"/>
        <v>4234.2810000000009</v>
      </c>
      <c r="G48" s="9">
        <f t="shared" si="43"/>
        <v>111.131</v>
      </c>
      <c r="H48" s="158">
        <f t="shared" si="43"/>
        <v>5285.5</v>
      </c>
      <c r="I48" s="158">
        <f t="shared" si="43"/>
        <v>5285.5</v>
      </c>
      <c r="J48" s="158">
        <f t="shared" si="43"/>
        <v>0</v>
      </c>
      <c r="K48" s="112">
        <f t="shared" si="43"/>
        <v>1052.2310000000002</v>
      </c>
      <c r="L48" s="112">
        <f t="shared" si="43"/>
        <v>1052.2310000000002</v>
      </c>
      <c r="M48" s="112">
        <f t="shared" si="43"/>
        <v>0</v>
      </c>
      <c r="N48" s="3">
        <v>3</v>
      </c>
      <c r="O48" s="3" t="s">
        <v>114</v>
      </c>
    </row>
    <row r="49" spans="1:24">
      <c r="A49" s="21" t="str">
        <f t="shared" si="1"/>
        <v>a</v>
      </c>
      <c r="C49" s="28"/>
      <c r="D49" s="17" t="s">
        <v>301</v>
      </c>
      <c r="E49" s="10">
        <f t="shared" ref="E49:M49" si="44">E69+E89+E109</f>
        <v>2490.8510000000001</v>
      </c>
      <c r="F49" s="10">
        <f t="shared" si="44"/>
        <v>2490.8510000000001</v>
      </c>
      <c r="G49" s="10">
        <f t="shared" si="44"/>
        <v>0</v>
      </c>
      <c r="H49" s="159">
        <f t="shared" si="44"/>
        <v>3017.3040000000001</v>
      </c>
      <c r="I49" s="159">
        <f t="shared" si="44"/>
        <v>3017.3040000000001</v>
      </c>
      <c r="J49" s="159">
        <f t="shared" si="44"/>
        <v>0</v>
      </c>
      <c r="K49" s="113">
        <f t="shared" si="44"/>
        <v>636.74099999999999</v>
      </c>
      <c r="L49" s="113">
        <f t="shared" si="44"/>
        <v>636.74099999999999</v>
      </c>
      <c r="M49" s="113">
        <f t="shared" si="44"/>
        <v>0</v>
      </c>
      <c r="N49" s="3">
        <v>4</v>
      </c>
      <c r="O49" s="3" t="s">
        <v>114</v>
      </c>
    </row>
    <row r="50" spans="1:24">
      <c r="A50" s="21" t="str">
        <f t="shared" si="1"/>
        <v>a</v>
      </c>
      <c r="C50" s="28"/>
      <c r="D50" s="17" t="s">
        <v>295</v>
      </c>
      <c r="E50" s="10">
        <f t="shared" ref="E50:M50" si="45">E70+E90+E110</f>
        <v>1687.2010000000002</v>
      </c>
      <c r="F50" s="10">
        <f t="shared" si="45"/>
        <v>1576.0700000000002</v>
      </c>
      <c r="G50" s="10">
        <f t="shared" si="45"/>
        <v>111.131</v>
      </c>
      <c r="H50" s="159">
        <f t="shared" si="45"/>
        <v>2053.4960000000001</v>
      </c>
      <c r="I50" s="159">
        <f t="shared" si="45"/>
        <v>2053.4960000000001</v>
      </c>
      <c r="J50" s="159">
        <f t="shared" si="45"/>
        <v>0</v>
      </c>
      <c r="K50" s="113">
        <f t="shared" si="45"/>
        <v>337.21300000000002</v>
      </c>
      <c r="L50" s="113">
        <f t="shared" si="45"/>
        <v>337.21300000000002</v>
      </c>
      <c r="M50" s="113">
        <f t="shared" si="45"/>
        <v>0</v>
      </c>
      <c r="N50" s="3">
        <v>5</v>
      </c>
      <c r="O50" s="3" t="s">
        <v>114</v>
      </c>
    </row>
    <row r="51" spans="1:24" s="3" customFormat="1" ht="22.5" hidden="1">
      <c r="A51" s="3" t="s">
        <v>289</v>
      </c>
      <c r="C51" s="12"/>
      <c r="D51" s="16" t="s">
        <v>290</v>
      </c>
      <c r="E51" s="176">
        <f t="shared" ref="E51:M51" si="46">E71+E91+E111</f>
        <v>1013.7140000000001</v>
      </c>
      <c r="F51" s="176">
        <f t="shared" si="46"/>
        <v>1013.7140000000001</v>
      </c>
      <c r="G51" s="5">
        <f t="shared" si="46"/>
        <v>0</v>
      </c>
      <c r="H51" s="157">
        <f t="shared" si="46"/>
        <v>1161.8399999999999</v>
      </c>
      <c r="I51" s="157">
        <f t="shared" si="46"/>
        <v>1161.8399999999999</v>
      </c>
      <c r="J51" s="157">
        <f t="shared" si="46"/>
        <v>0</v>
      </c>
      <c r="K51" s="110">
        <f t="shared" si="46"/>
        <v>236.75200000000001</v>
      </c>
      <c r="L51" s="110">
        <f t="shared" si="46"/>
        <v>236.75200000000001</v>
      </c>
      <c r="M51" s="110">
        <f t="shared" si="46"/>
        <v>0</v>
      </c>
      <c r="N51" s="3">
        <v>6</v>
      </c>
      <c r="O51" s="3" t="s">
        <v>114</v>
      </c>
      <c r="P51" s="4"/>
      <c r="Q51" s="4"/>
      <c r="R51" s="4"/>
      <c r="S51" s="4"/>
      <c r="T51" s="4"/>
      <c r="U51" s="4"/>
      <c r="V51" s="4"/>
      <c r="W51" s="4"/>
      <c r="X51" s="4"/>
    </row>
    <row r="52" spans="1:24" s="3" customFormat="1" hidden="1">
      <c r="A52" s="3" t="s">
        <v>289</v>
      </c>
      <c r="C52" s="12"/>
      <c r="D52" s="16" t="s">
        <v>102</v>
      </c>
      <c r="E52" s="176">
        <f t="shared" ref="E52:M52" si="47">E72+E92+E112</f>
        <v>4.6219999999999999</v>
      </c>
      <c r="F52" s="176">
        <f t="shared" si="47"/>
        <v>4.6219999999999999</v>
      </c>
      <c r="G52" s="5">
        <f t="shared" si="47"/>
        <v>0</v>
      </c>
      <c r="H52" s="157">
        <f t="shared" si="47"/>
        <v>27</v>
      </c>
      <c r="I52" s="157">
        <f t="shared" si="47"/>
        <v>27</v>
      </c>
      <c r="J52" s="157">
        <f t="shared" si="47"/>
        <v>0</v>
      </c>
      <c r="K52" s="110">
        <f t="shared" si="47"/>
        <v>1.7709999999999999</v>
      </c>
      <c r="L52" s="110">
        <f t="shared" si="47"/>
        <v>1.7709999999999999</v>
      </c>
      <c r="M52" s="110">
        <f t="shared" si="47"/>
        <v>0</v>
      </c>
      <c r="N52" s="3">
        <v>7</v>
      </c>
      <c r="O52" s="3" t="s">
        <v>114</v>
      </c>
      <c r="P52" s="4"/>
      <c r="Q52" s="4"/>
      <c r="R52" s="4"/>
      <c r="S52" s="4"/>
      <c r="T52" s="4"/>
      <c r="U52" s="4"/>
      <c r="V52" s="4"/>
      <c r="W52" s="4"/>
      <c r="X52" s="4"/>
    </row>
    <row r="53" spans="1:24" s="3" customFormat="1" hidden="1">
      <c r="A53" s="3" t="s">
        <v>289</v>
      </c>
      <c r="C53" s="12"/>
      <c r="D53" s="16" t="s">
        <v>101</v>
      </c>
      <c r="E53" s="176">
        <f t="shared" ref="E53:M53" si="48">E73+E93+E113</f>
        <v>264.10699999999997</v>
      </c>
      <c r="F53" s="176">
        <f t="shared" si="48"/>
        <v>264.10699999999997</v>
      </c>
      <c r="G53" s="5">
        <f t="shared" si="48"/>
        <v>0</v>
      </c>
      <c r="H53" s="157">
        <f t="shared" si="48"/>
        <v>315.69200000000001</v>
      </c>
      <c r="I53" s="157">
        <f t="shared" si="48"/>
        <v>315.69200000000001</v>
      </c>
      <c r="J53" s="157">
        <f t="shared" si="48"/>
        <v>0</v>
      </c>
      <c r="K53" s="110">
        <f t="shared" si="48"/>
        <v>56.442</v>
      </c>
      <c r="L53" s="110">
        <f t="shared" si="48"/>
        <v>56.442</v>
      </c>
      <c r="M53" s="110">
        <f t="shared" si="48"/>
        <v>0</v>
      </c>
      <c r="N53" s="3">
        <v>8</v>
      </c>
      <c r="O53" s="3" t="s">
        <v>114</v>
      </c>
      <c r="P53" s="4"/>
      <c r="Q53" s="4"/>
      <c r="R53" s="4"/>
      <c r="S53" s="4"/>
      <c r="T53" s="4"/>
      <c r="U53" s="4"/>
      <c r="V53" s="4"/>
      <c r="W53" s="4"/>
      <c r="X53" s="4"/>
    </row>
    <row r="54" spans="1:24" s="3" customFormat="1" hidden="1">
      <c r="A54" s="3" t="s">
        <v>289</v>
      </c>
      <c r="C54" s="12"/>
      <c r="D54" s="16" t="s">
        <v>291</v>
      </c>
      <c r="E54" s="176">
        <f t="shared" ref="E54:M54" si="49">E74+E94+E114</f>
        <v>18.77</v>
      </c>
      <c r="F54" s="176">
        <f t="shared" si="49"/>
        <v>18.77</v>
      </c>
      <c r="G54" s="5">
        <f t="shared" si="49"/>
        <v>0</v>
      </c>
      <c r="H54" s="157">
        <f t="shared" si="49"/>
        <v>28</v>
      </c>
      <c r="I54" s="157">
        <f t="shared" si="49"/>
        <v>28</v>
      </c>
      <c r="J54" s="157">
        <f t="shared" si="49"/>
        <v>0</v>
      </c>
      <c r="K54" s="110">
        <f t="shared" si="49"/>
        <v>0.9</v>
      </c>
      <c r="L54" s="110">
        <f t="shared" si="49"/>
        <v>0.9</v>
      </c>
      <c r="M54" s="110">
        <f t="shared" si="49"/>
        <v>0</v>
      </c>
      <c r="N54" s="3">
        <v>9</v>
      </c>
      <c r="O54" s="3" t="s">
        <v>114</v>
      </c>
      <c r="P54" s="4"/>
      <c r="Q54" s="4"/>
      <c r="R54" s="4"/>
      <c r="S54" s="4"/>
      <c r="T54" s="4"/>
      <c r="U54" s="4"/>
      <c r="V54" s="4"/>
      <c r="W54" s="4"/>
      <c r="X54" s="4"/>
    </row>
    <row r="55" spans="1:24" s="3" customFormat="1" hidden="1">
      <c r="A55" s="3" t="s">
        <v>289</v>
      </c>
      <c r="C55" s="12"/>
      <c r="D55" s="16" t="s">
        <v>100</v>
      </c>
      <c r="E55" s="176">
        <f t="shared" ref="E55:M55" si="50">E75+E95+E115</f>
        <v>0</v>
      </c>
      <c r="F55" s="176">
        <f t="shared" si="50"/>
        <v>0</v>
      </c>
      <c r="G55" s="5">
        <f t="shared" si="50"/>
        <v>0</v>
      </c>
      <c r="H55" s="157">
        <f t="shared" si="50"/>
        <v>0</v>
      </c>
      <c r="I55" s="157">
        <f t="shared" si="50"/>
        <v>0</v>
      </c>
      <c r="J55" s="157">
        <f t="shared" si="50"/>
        <v>0</v>
      </c>
      <c r="K55" s="110">
        <f t="shared" si="50"/>
        <v>0</v>
      </c>
      <c r="L55" s="110">
        <f t="shared" si="50"/>
        <v>0</v>
      </c>
      <c r="M55" s="110">
        <f t="shared" si="50"/>
        <v>0</v>
      </c>
      <c r="N55" s="3">
        <v>10</v>
      </c>
      <c r="P55" s="4"/>
      <c r="Q55" s="4"/>
      <c r="R55" s="4"/>
      <c r="S55" s="4"/>
      <c r="T55" s="4"/>
      <c r="U55" s="4"/>
      <c r="V55" s="4"/>
      <c r="W55" s="4"/>
      <c r="X55" s="4"/>
    </row>
    <row r="56" spans="1:24" s="3" customFormat="1" ht="33.75" hidden="1">
      <c r="A56" s="3" t="s">
        <v>289</v>
      </c>
      <c r="C56" s="12"/>
      <c r="D56" s="16" t="s">
        <v>292</v>
      </c>
      <c r="E56" s="176">
        <f t="shared" ref="E56:M56" si="51">E76+E96+E116</f>
        <v>0</v>
      </c>
      <c r="F56" s="176">
        <f t="shared" si="51"/>
        <v>0</v>
      </c>
      <c r="G56" s="5">
        <f t="shared" si="51"/>
        <v>0</v>
      </c>
      <c r="H56" s="157">
        <f t="shared" si="51"/>
        <v>16</v>
      </c>
      <c r="I56" s="157">
        <f t="shared" si="51"/>
        <v>16</v>
      </c>
      <c r="J56" s="157">
        <f t="shared" si="51"/>
        <v>0</v>
      </c>
      <c r="K56" s="110">
        <f t="shared" si="51"/>
        <v>0</v>
      </c>
      <c r="L56" s="110">
        <f t="shared" si="51"/>
        <v>0</v>
      </c>
      <c r="M56" s="110">
        <f t="shared" si="51"/>
        <v>0</v>
      </c>
      <c r="N56" s="3">
        <v>11</v>
      </c>
      <c r="P56" s="4"/>
      <c r="Q56" s="4"/>
      <c r="R56" s="4"/>
      <c r="S56" s="4"/>
      <c r="T56" s="4"/>
      <c r="U56" s="4"/>
      <c r="V56" s="4"/>
      <c r="W56" s="4"/>
      <c r="X56" s="4"/>
    </row>
    <row r="57" spans="1:24" s="3" customFormat="1" ht="33.75" hidden="1">
      <c r="A57" s="3" t="s">
        <v>289</v>
      </c>
      <c r="C57" s="12"/>
      <c r="D57" s="16" t="s">
        <v>293</v>
      </c>
      <c r="E57" s="176">
        <f t="shared" ref="E57:M57" si="52">E77+E97+E117</f>
        <v>194.44399999999999</v>
      </c>
      <c r="F57" s="176">
        <f t="shared" si="52"/>
        <v>83.313000000000002</v>
      </c>
      <c r="G57" s="5">
        <f t="shared" si="52"/>
        <v>111.131</v>
      </c>
      <c r="H57" s="157">
        <f t="shared" si="52"/>
        <v>170</v>
      </c>
      <c r="I57" s="157">
        <f t="shared" si="52"/>
        <v>170</v>
      </c>
      <c r="J57" s="157">
        <f t="shared" si="52"/>
        <v>0</v>
      </c>
      <c r="K57" s="110">
        <f t="shared" si="52"/>
        <v>11.991999999999999</v>
      </c>
      <c r="L57" s="110">
        <f t="shared" si="52"/>
        <v>11.991999999999999</v>
      </c>
      <c r="M57" s="110">
        <f t="shared" si="52"/>
        <v>0</v>
      </c>
      <c r="N57" s="3">
        <v>12</v>
      </c>
      <c r="O57" s="3" t="s">
        <v>114</v>
      </c>
      <c r="P57" s="4"/>
      <c r="Q57" s="4"/>
      <c r="R57" s="4"/>
      <c r="S57" s="4"/>
      <c r="T57" s="4"/>
      <c r="U57" s="4"/>
      <c r="V57" s="4"/>
      <c r="W57" s="4"/>
      <c r="X57" s="4"/>
    </row>
    <row r="58" spans="1:24" s="3" customFormat="1" ht="22.5" hidden="1">
      <c r="A58" s="3" t="s">
        <v>289</v>
      </c>
      <c r="C58" s="12"/>
      <c r="D58" s="16" t="s">
        <v>294</v>
      </c>
      <c r="E58" s="176">
        <f t="shared" ref="E58:M58" si="53">E78+E98+E118</f>
        <v>191.54400000000001</v>
      </c>
      <c r="F58" s="176">
        <f t="shared" si="53"/>
        <v>191.54400000000001</v>
      </c>
      <c r="G58" s="5">
        <f t="shared" si="53"/>
        <v>0</v>
      </c>
      <c r="H58" s="157">
        <f t="shared" si="53"/>
        <v>334.964</v>
      </c>
      <c r="I58" s="157">
        <f t="shared" si="53"/>
        <v>334.964</v>
      </c>
      <c r="J58" s="157">
        <f t="shared" si="53"/>
        <v>0</v>
      </c>
      <c r="K58" s="110">
        <f t="shared" si="53"/>
        <v>29.356000000000002</v>
      </c>
      <c r="L58" s="110">
        <f t="shared" si="53"/>
        <v>29.356000000000002</v>
      </c>
      <c r="M58" s="110">
        <f t="shared" si="53"/>
        <v>0</v>
      </c>
      <c r="N58" s="3">
        <v>13</v>
      </c>
      <c r="O58" s="3" t="s">
        <v>114</v>
      </c>
      <c r="P58" s="4"/>
      <c r="Q58" s="4"/>
      <c r="R58" s="4"/>
      <c r="S58" s="4"/>
      <c r="T58" s="4"/>
      <c r="U58" s="4"/>
      <c r="V58" s="4"/>
      <c r="W58" s="4"/>
      <c r="X58" s="4"/>
    </row>
    <row r="59" spans="1:24" hidden="1">
      <c r="A59" s="21" t="str">
        <f t="shared" si="1"/>
        <v>b</v>
      </c>
      <c r="C59" s="28"/>
      <c r="D59" s="17" t="s">
        <v>296</v>
      </c>
      <c r="E59" s="10">
        <f t="shared" ref="E59:M59" si="54">E79+E99+E119</f>
        <v>0</v>
      </c>
      <c r="F59" s="10">
        <f t="shared" si="54"/>
        <v>0</v>
      </c>
      <c r="G59" s="10">
        <f t="shared" si="54"/>
        <v>0</v>
      </c>
      <c r="H59" s="159">
        <f t="shared" si="54"/>
        <v>0</v>
      </c>
      <c r="I59" s="159">
        <f t="shared" si="54"/>
        <v>0</v>
      </c>
      <c r="J59" s="159">
        <f t="shared" si="54"/>
        <v>0</v>
      </c>
      <c r="K59" s="113">
        <f t="shared" si="54"/>
        <v>0</v>
      </c>
      <c r="L59" s="113">
        <f t="shared" si="54"/>
        <v>0</v>
      </c>
      <c r="M59" s="113">
        <f t="shared" si="54"/>
        <v>0</v>
      </c>
      <c r="N59" s="3">
        <v>14</v>
      </c>
      <c r="O59" s="3" t="s">
        <v>114</v>
      </c>
    </row>
    <row r="60" spans="1:24" s="3" customFormat="1" hidden="1">
      <c r="A60" s="3" t="str">
        <f t="shared" si="1"/>
        <v>b</v>
      </c>
      <c r="C60" s="12"/>
      <c r="D60" s="17" t="s">
        <v>297</v>
      </c>
      <c r="E60" s="10">
        <f t="shared" ref="E60:M60" si="55">E80+E100+E120</f>
        <v>0</v>
      </c>
      <c r="F60" s="10">
        <f t="shared" si="55"/>
        <v>0</v>
      </c>
      <c r="G60" s="10">
        <f t="shared" si="55"/>
        <v>0</v>
      </c>
      <c r="H60" s="159">
        <f t="shared" si="55"/>
        <v>0</v>
      </c>
      <c r="I60" s="159">
        <f t="shared" si="55"/>
        <v>0</v>
      </c>
      <c r="J60" s="159">
        <f t="shared" si="55"/>
        <v>0</v>
      </c>
      <c r="K60" s="113">
        <f t="shared" si="55"/>
        <v>0</v>
      </c>
      <c r="L60" s="113">
        <f t="shared" si="55"/>
        <v>0</v>
      </c>
      <c r="M60" s="113">
        <f t="shared" si="55"/>
        <v>0</v>
      </c>
      <c r="N60" s="3">
        <v>15</v>
      </c>
      <c r="O60" s="3" t="s">
        <v>114</v>
      </c>
      <c r="P60" s="4"/>
      <c r="Q60" s="4"/>
      <c r="R60" s="4"/>
      <c r="S60" s="4"/>
      <c r="T60" s="4"/>
      <c r="U60" s="4"/>
      <c r="V60" s="4"/>
      <c r="W60" s="4"/>
      <c r="X60" s="4"/>
    </row>
    <row r="61" spans="1:24" s="3" customFormat="1">
      <c r="A61" s="3" t="str">
        <f t="shared" si="1"/>
        <v>a</v>
      </c>
      <c r="C61" s="12"/>
      <c r="D61" s="17" t="s">
        <v>298</v>
      </c>
      <c r="E61" s="10">
        <f t="shared" ref="E61:M61" si="56">E81+E101+E121</f>
        <v>30</v>
      </c>
      <c r="F61" s="10">
        <f t="shared" si="56"/>
        <v>30</v>
      </c>
      <c r="G61" s="10">
        <f t="shared" si="56"/>
        <v>0</v>
      </c>
      <c r="H61" s="159">
        <f t="shared" si="56"/>
        <v>50</v>
      </c>
      <c r="I61" s="159">
        <f t="shared" si="56"/>
        <v>50</v>
      </c>
      <c r="J61" s="159">
        <f t="shared" si="56"/>
        <v>0</v>
      </c>
      <c r="K61" s="113">
        <f t="shared" si="56"/>
        <v>50</v>
      </c>
      <c r="L61" s="113">
        <f t="shared" si="56"/>
        <v>50</v>
      </c>
      <c r="M61" s="113">
        <f t="shared" si="56"/>
        <v>0</v>
      </c>
      <c r="N61" s="3">
        <v>16</v>
      </c>
      <c r="O61" s="3" t="s">
        <v>114</v>
      </c>
      <c r="P61" s="4"/>
      <c r="Q61" s="4"/>
      <c r="R61" s="4"/>
      <c r="S61" s="4"/>
      <c r="T61" s="4"/>
      <c r="U61" s="4"/>
      <c r="V61" s="4"/>
      <c r="W61" s="4"/>
      <c r="X61" s="4"/>
    </row>
    <row r="62" spans="1:24">
      <c r="A62" s="21" t="str">
        <f t="shared" si="1"/>
        <v>a</v>
      </c>
      <c r="C62" s="28"/>
      <c r="D62" s="17" t="s">
        <v>299</v>
      </c>
      <c r="E62" s="10">
        <f t="shared" ref="E62:M62" si="57">E82+E102+E122</f>
        <v>18.807000000000002</v>
      </c>
      <c r="F62" s="10">
        <f t="shared" si="57"/>
        <v>18.807000000000002</v>
      </c>
      <c r="G62" s="10">
        <f t="shared" si="57"/>
        <v>0</v>
      </c>
      <c r="H62" s="159">
        <f t="shared" si="57"/>
        <v>30</v>
      </c>
      <c r="I62" s="159">
        <f t="shared" si="57"/>
        <v>30</v>
      </c>
      <c r="J62" s="159">
        <f t="shared" si="57"/>
        <v>0</v>
      </c>
      <c r="K62" s="113">
        <f t="shared" si="57"/>
        <v>8.7739999999999991</v>
      </c>
      <c r="L62" s="113">
        <f t="shared" si="57"/>
        <v>8.7739999999999991</v>
      </c>
      <c r="M62" s="113">
        <f t="shared" si="57"/>
        <v>0</v>
      </c>
      <c r="N62" s="3">
        <v>17</v>
      </c>
      <c r="O62" s="3" t="s">
        <v>114</v>
      </c>
    </row>
    <row r="63" spans="1:24">
      <c r="A63" s="21" t="str">
        <f t="shared" si="1"/>
        <v>a</v>
      </c>
      <c r="C63" s="28"/>
      <c r="D63" s="17" t="s">
        <v>300</v>
      </c>
      <c r="E63" s="10">
        <f t="shared" ref="E63:M63" si="58">E83+E103+E123</f>
        <v>118.553</v>
      </c>
      <c r="F63" s="10">
        <f t="shared" si="58"/>
        <v>118.553</v>
      </c>
      <c r="G63" s="10">
        <f t="shared" si="58"/>
        <v>0</v>
      </c>
      <c r="H63" s="159">
        <f t="shared" si="58"/>
        <v>134.69999999999999</v>
      </c>
      <c r="I63" s="159">
        <f t="shared" si="58"/>
        <v>134.69999999999999</v>
      </c>
      <c r="J63" s="159">
        <f t="shared" si="58"/>
        <v>0</v>
      </c>
      <c r="K63" s="113">
        <f t="shared" si="58"/>
        <v>19.503</v>
      </c>
      <c r="L63" s="113">
        <f t="shared" si="58"/>
        <v>19.503</v>
      </c>
      <c r="M63" s="113">
        <f t="shared" si="58"/>
        <v>0</v>
      </c>
      <c r="N63" s="3">
        <v>18</v>
      </c>
      <c r="O63" s="3" t="s">
        <v>114</v>
      </c>
    </row>
    <row r="64" spans="1:24">
      <c r="A64" s="21" t="str">
        <f t="shared" si="1"/>
        <v>a</v>
      </c>
      <c r="C64" s="28"/>
      <c r="D64" s="23" t="s">
        <v>21</v>
      </c>
      <c r="E64" s="9">
        <f t="shared" ref="E64:M64" si="59">E84+E104+E124</f>
        <v>115.91</v>
      </c>
      <c r="F64" s="9">
        <f t="shared" si="59"/>
        <v>115.91</v>
      </c>
      <c r="G64" s="9">
        <f t="shared" si="59"/>
        <v>0</v>
      </c>
      <c r="H64" s="158">
        <f t="shared" si="59"/>
        <v>30</v>
      </c>
      <c r="I64" s="158">
        <f t="shared" si="59"/>
        <v>30</v>
      </c>
      <c r="J64" s="158">
        <f t="shared" si="59"/>
        <v>0</v>
      </c>
      <c r="K64" s="112">
        <f t="shared" si="59"/>
        <v>0.79800000000000004</v>
      </c>
      <c r="L64" s="112">
        <f t="shared" si="59"/>
        <v>0.79800000000000004</v>
      </c>
      <c r="M64" s="112">
        <f t="shared" si="59"/>
        <v>0</v>
      </c>
      <c r="N64" s="3">
        <v>19</v>
      </c>
      <c r="O64" s="3" t="s">
        <v>114</v>
      </c>
    </row>
    <row r="65" spans="1:24" hidden="1">
      <c r="A65" s="21" t="str">
        <f t="shared" si="1"/>
        <v>b</v>
      </c>
      <c r="C65" s="28"/>
      <c r="D65" s="23" t="s">
        <v>120</v>
      </c>
      <c r="E65" s="9">
        <f t="shared" ref="E65:M65" si="60">E85+E105+E125</f>
        <v>0</v>
      </c>
      <c r="F65" s="9">
        <f t="shared" si="60"/>
        <v>0</v>
      </c>
      <c r="G65" s="9">
        <f t="shared" si="60"/>
        <v>0</v>
      </c>
      <c r="H65" s="158">
        <f t="shared" si="60"/>
        <v>0</v>
      </c>
      <c r="I65" s="158">
        <f t="shared" si="60"/>
        <v>0</v>
      </c>
      <c r="J65" s="158">
        <f t="shared" si="60"/>
        <v>0</v>
      </c>
      <c r="K65" s="112">
        <f t="shared" si="60"/>
        <v>0</v>
      </c>
      <c r="L65" s="112">
        <f t="shared" si="60"/>
        <v>0</v>
      </c>
      <c r="M65" s="112">
        <f t="shared" si="60"/>
        <v>0</v>
      </c>
      <c r="N65" s="3">
        <v>20</v>
      </c>
      <c r="O65" s="3" t="s">
        <v>114</v>
      </c>
    </row>
    <row r="66" spans="1:24" ht="22.5">
      <c r="A66" s="21" t="str">
        <f t="shared" si="1"/>
        <v>a</v>
      </c>
      <c r="B66" s="21" t="s">
        <v>114</v>
      </c>
      <c r="C66" s="7" t="s">
        <v>177</v>
      </c>
      <c r="D66" s="22" t="s">
        <v>392</v>
      </c>
      <c r="E66" s="176">
        <f>F66+G66</f>
        <v>1054.0540000000001</v>
      </c>
      <c r="F66" s="176">
        <f>F68+F84+F85</f>
        <v>1054.0540000000001</v>
      </c>
      <c r="G66" s="5">
        <f>G68+G84+G85</f>
        <v>0</v>
      </c>
      <c r="H66" s="157">
        <f>I66+J66</f>
        <v>1295.8</v>
      </c>
      <c r="I66" s="157">
        <f>I68+I84+I85</f>
        <v>1295.8</v>
      </c>
      <c r="J66" s="157">
        <f>J68+J84+J85</f>
        <v>0</v>
      </c>
      <c r="K66" s="110">
        <f>L66+M66</f>
        <v>287.37099999999998</v>
      </c>
      <c r="L66" s="110">
        <f>L68+L84+L85</f>
        <v>287.37099999999998</v>
      </c>
      <c r="M66" s="110">
        <f>M68+M84+M85</f>
        <v>0</v>
      </c>
      <c r="N66" s="3">
        <v>1</v>
      </c>
      <c r="O66" s="3" t="s">
        <v>114</v>
      </c>
    </row>
    <row r="67" spans="1:24">
      <c r="A67" s="21" t="str">
        <f t="shared" si="1"/>
        <v>a</v>
      </c>
      <c r="C67" s="28"/>
      <c r="D67" s="19" t="s">
        <v>99</v>
      </c>
      <c r="E67" s="168">
        <f t="shared" ref="E67:E78" si="61">F67+G67</f>
        <v>22</v>
      </c>
      <c r="F67" s="168">
        <v>22</v>
      </c>
      <c r="G67" s="168"/>
      <c r="H67" s="206">
        <f>I67+J67</f>
        <v>22</v>
      </c>
      <c r="I67" s="206">
        <v>22</v>
      </c>
      <c r="J67" s="204"/>
      <c r="K67" s="161">
        <f t="shared" ref="K67:K85" si="62">L67+M67</f>
        <v>22</v>
      </c>
      <c r="L67" s="161">
        <v>22</v>
      </c>
      <c r="M67" s="111"/>
      <c r="N67" s="3">
        <v>2</v>
      </c>
      <c r="O67" s="3" t="s">
        <v>114</v>
      </c>
    </row>
    <row r="68" spans="1:24">
      <c r="A68" s="21" t="str">
        <f t="shared" si="1"/>
        <v>a</v>
      </c>
      <c r="C68" s="28"/>
      <c r="D68" s="23" t="s">
        <v>5</v>
      </c>
      <c r="E68" s="9">
        <f t="shared" si="61"/>
        <v>1054.0540000000001</v>
      </c>
      <c r="F68" s="9">
        <f>F69+F70+F80+F81+F82+F83</f>
        <v>1054.0540000000001</v>
      </c>
      <c r="G68" s="9">
        <f>G69+G70+G80+G81+G82+G83</f>
        <v>0</v>
      </c>
      <c r="H68" s="158">
        <f>I68+J68</f>
        <v>1290.8</v>
      </c>
      <c r="I68" s="158">
        <f>I69+I70+I80+I81+I82+I83</f>
        <v>1290.8</v>
      </c>
      <c r="J68" s="158">
        <f>J69+J70+J80+J81+J82+J83</f>
        <v>0</v>
      </c>
      <c r="K68" s="112">
        <f>L68+M68</f>
        <v>287.37099999999998</v>
      </c>
      <c r="L68" s="112">
        <f>L69+L70+L80+L81+L82+L83</f>
        <v>287.37099999999998</v>
      </c>
      <c r="M68" s="112">
        <f>M69+M70+M80+M81+M82+M83</f>
        <v>0</v>
      </c>
      <c r="N68" s="3">
        <v>3</v>
      </c>
      <c r="O68" s="3" t="s">
        <v>114</v>
      </c>
    </row>
    <row r="69" spans="1:24">
      <c r="A69" s="21" t="str">
        <f t="shared" si="1"/>
        <v>a</v>
      </c>
      <c r="C69" s="28"/>
      <c r="D69" s="17" t="s">
        <v>301</v>
      </c>
      <c r="E69" s="10">
        <f t="shared" si="61"/>
        <v>705.75400000000002</v>
      </c>
      <c r="F69" s="10">
        <v>705.75400000000002</v>
      </c>
      <c r="G69" s="10">
        <v>0</v>
      </c>
      <c r="H69" s="159">
        <f>I69+J69</f>
        <v>898.06799999999998</v>
      </c>
      <c r="I69" s="159">
        <v>898.06799999999998</v>
      </c>
      <c r="J69" s="159">
        <v>0</v>
      </c>
      <c r="K69" s="113">
        <f t="shared" si="62"/>
        <v>209.511</v>
      </c>
      <c r="L69" s="113">
        <v>209.511</v>
      </c>
      <c r="M69" s="113">
        <v>0</v>
      </c>
      <c r="N69" s="3">
        <v>4</v>
      </c>
      <c r="O69" s="3" t="s">
        <v>114</v>
      </c>
    </row>
    <row r="70" spans="1:24">
      <c r="A70" s="21" t="str">
        <f t="shared" si="1"/>
        <v>a</v>
      </c>
      <c r="C70" s="28"/>
      <c r="D70" s="17" t="s">
        <v>295</v>
      </c>
      <c r="E70" s="10">
        <f t="shared" si="61"/>
        <v>229.98600000000002</v>
      </c>
      <c r="F70" s="10">
        <f>F71+F72+F73+F74+F75+F76+F77+F78</f>
        <v>229.98600000000002</v>
      </c>
      <c r="G70" s="10">
        <f>G71+G72+G73+G74+G75+G76+G77+G78</f>
        <v>0</v>
      </c>
      <c r="H70" s="159">
        <f>I70+J70</f>
        <v>299.53200000000004</v>
      </c>
      <c r="I70" s="159">
        <f>I71+I72+I73+I74+I75+I76+I77+I78</f>
        <v>299.53200000000004</v>
      </c>
      <c r="J70" s="159">
        <f>J71+J72+J73+J74+J75+J76+J77+J78</f>
        <v>0</v>
      </c>
      <c r="K70" s="113">
        <f>L70+M70</f>
        <v>58.86</v>
      </c>
      <c r="L70" s="113">
        <f>L71+L72+L73+L74+L75+L76+L77+L78</f>
        <v>58.86</v>
      </c>
      <c r="M70" s="113">
        <f>M71+M72+M73+M74+M75+M76+M77+M78</f>
        <v>0</v>
      </c>
      <c r="N70" s="3">
        <v>5</v>
      </c>
      <c r="O70" s="3" t="s">
        <v>114</v>
      </c>
    </row>
    <row r="71" spans="1:24" s="3" customFormat="1" ht="22.5" hidden="1">
      <c r="A71" s="3" t="s">
        <v>289</v>
      </c>
      <c r="C71" s="12"/>
      <c r="D71" s="16" t="s">
        <v>290</v>
      </c>
      <c r="E71" s="176">
        <f t="shared" si="61"/>
        <v>198.518</v>
      </c>
      <c r="F71" s="176">
        <v>198.518</v>
      </c>
      <c r="G71" s="5">
        <v>0</v>
      </c>
      <c r="H71" s="157">
        <f t="shared" ref="H71:H78" si="63">I71+J71</f>
        <v>190.34</v>
      </c>
      <c r="I71" s="157">
        <v>190.34</v>
      </c>
      <c r="J71" s="157">
        <v>0</v>
      </c>
      <c r="K71" s="110">
        <f t="shared" si="62"/>
        <v>50.319000000000003</v>
      </c>
      <c r="L71" s="110">
        <v>50.319000000000003</v>
      </c>
      <c r="M71" s="110">
        <v>0</v>
      </c>
      <c r="N71" s="3">
        <v>6</v>
      </c>
      <c r="O71" s="3" t="s">
        <v>114</v>
      </c>
      <c r="P71" s="4"/>
      <c r="Q71" s="4"/>
      <c r="R71" s="4"/>
      <c r="S71" s="4"/>
      <c r="T71" s="4"/>
      <c r="U71" s="4"/>
      <c r="V71" s="4"/>
      <c r="W71" s="4"/>
      <c r="X71" s="4"/>
    </row>
    <row r="72" spans="1:24" s="3" customFormat="1" hidden="1">
      <c r="A72" s="3" t="s">
        <v>289</v>
      </c>
      <c r="C72" s="12"/>
      <c r="D72" s="16" t="s">
        <v>102</v>
      </c>
      <c r="E72" s="176">
        <f t="shared" si="61"/>
        <v>0.83</v>
      </c>
      <c r="F72" s="176">
        <v>0.83</v>
      </c>
      <c r="G72" s="5">
        <v>0</v>
      </c>
      <c r="H72" s="157">
        <f t="shared" si="63"/>
        <v>5</v>
      </c>
      <c r="I72" s="157">
        <v>5</v>
      </c>
      <c r="J72" s="157">
        <v>0</v>
      </c>
      <c r="K72" s="110">
        <f t="shared" si="62"/>
        <v>0.38500000000000001</v>
      </c>
      <c r="L72" s="110">
        <v>0.38500000000000001</v>
      </c>
      <c r="M72" s="110">
        <v>0</v>
      </c>
      <c r="N72" s="3">
        <v>7</v>
      </c>
      <c r="O72" s="3" t="s">
        <v>114</v>
      </c>
      <c r="P72" s="4"/>
      <c r="Q72" s="4"/>
      <c r="R72" s="4"/>
      <c r="S72" s="4"/>
      <c r="T72" s="4"/>
      <c r="U72" s="4"/>
      <c r="V72" s="4"/>
      <c r="W72" s="4"/>
      <c r="X72" s="4"/>
    </row>
    <row r="73" spans="1:24" s="3" customFormat="1" hidden="1">
      <c r="A73" s="3" t="s">
        <v>289</v>
      </c>
      <c r="C73" s="12"/>
      <c r="D73" s="16" t="s">
        <v>101</v>
      </c>
      <c r="E73" s="176">
        <f t="shared" si="61"/>
        <v>18.25</v>
      </c>
      <c r="F73" s="176">
        <v>18.25</v>
      </c>
      <c r="G73" s="5">
        <v>0</v>
      </c>
      <c r="H73" s="157">
        <f t="shared" si="63"/>
        <v>35.192</v>
      </c>
      <c r="I73" s="157">
        <v>35.192</v>
      </c>
      <c r="J73" s="157">
        <v>0</v>
      </c>
      <c r="K73" s="110">
        <f t="shared" si="62"/>
        <v>5.101</v>
      </c>
      <c r="L73" s="110">
        <v>5.101</v>
      </c>
      <c r="M73" s="110">
        <v>0</v>
      </c>
      <c r="N73" s="3">
        <v>8</v>
      </c>
      <c r="O73" s="3" t="s">
        <v>114</v>
      </c>
      <c r="P73" s="4"/>
      <c r="Q73" s="4"/>
      <c r="R73" s="4"/>
      <c r="S73" s="4"/>
      <c r="T73" s="4"/>
      <c r="U73" s="4"/>
      <c r="V73" s="4"/>
      <c r="W73" s="4"/>
      <c r="X73" s="4"/>
    </row>
    <row r="74" spans="1:24" s="3" customFormat="1" hidden="1">
      <c r="A74" s="3" t="s">
        <v>289</v>
      </c>
      <c r="C74" s="12"/>
      <c r="D74" s="16" t="s">
        <v>291</v>
      </c>
      <c r="E74" s="176">
        <f t="shared" si="61"/>
        <v>0</v>
      </c>
      <c r="F74" s="176"/>
      <c r="G74" s="5">
        <v>0</v>
      </c>
      <c r="H74" s="157">
        <f t="shared" si="63"/>
        <v>8</v>
      </c>
      <c r="I74" s="157">
        <v>8</v>
      </c>
      <c r="J74" s="157">
        <v>0</v>
      </c>
      <c r="K74" s="110">
        <f t="shared" si="62"/>
        <v>0.9</v>
      </c>
      <c r="L74" s="110">
        <v>0.9</v>
      </c>
      <c r="M74" s="110">
        <v>0</v>
      </c>
      <c r="N74" s="3">
        <v>9</v>
      </c>
      <c r="O74" s="3" t="s">
        <v>114</v>
      </c>
      <c r="P74" s="4"/>
      <c r="Q74" s="4"/>
      <c r="R74" s="4"/>
      <c r="S74" s="4"/>
      <c r="T74" s="4"/>
      <c r="U74" s="4"/>
      <c r="V74" s="4"/>
      <c r="W74" s="4"/>
      <c r="X74" s="4"/>
    </row>
    <row r="75" spans="1:24" s="3" customFormat="1" hidden="1">
      <c r="A75" s="3" t="s">
        <v>289</v>
      </c>
      <c r="C75" s="12"/>
      <c r="D75" s="16" t="s">
        <v>100</v>
      </c>
      <c r="E75" s="176">
        <f t="shared" si="61"/>
        <v>0</v>
      </c>
      <c r="F75" s="176">
        <v>0</v>
      </c>
      <c r="G75" s="5">
        <v>0</v>
      </c>
      <c r="H75" s="157">
        <f t="shared" si="63"/>
        <v>0</v>
      </c>
      <c r="I75" s="157">
        <v>0</v>
      </c>
      <c r="J75" s="157">
        <v>0</v>
      </c>
      <c r="K75" s="110">
        <f t="shared" si="62"/>
        <v>0</v>
      </c>
      <c r="L75" s="110"/>
      <c r="M75" s="110">
        <v>0</v>
      </c>
      <c r="N75" s="3">
        <v>10</v>
      </c>
      <c r="P75" s="4"/>
      <c r="Q75" s="4"/>
      <c r="R75" s="4"/>
      <c r="S75" s="4"/>
      <c r="T75" s="4"/>
      <c r="U75" s="4"/>
      <c r="V75" s="4"/>
      <c r="W75" s="4"/>
      <c r="X75" s="4"/>
    </row>
    <row r="76" spans="1:24" s="3" customFormat="1" ht="33.75" hidden="1">
      <c r="A76" s="3" t="s">
        <v>289</v>
      </c>
      <c r="C76" s="12"/>
      <c r="D76" s="16" t="s">
        <v>292</v>
      </c>
      <c r="E76" s="176">
        <f t="shared" si="61"/>
        <v>0</v>
      </c>
      <c r="F76" s="176">
        <v>0</v>
      </c>
      <c r="G76" s="5">
        <v>0</v>
      </c>
      <c r="H76" s="157">
        <f t="shared" si="63"/>
        <v>1</v>
      </c>
      <c r="I76" s="157">
        <v>1</v>
      </c>
      <c r="J76" s="157">
        <v>0</v>
      </c>
      <c r="K76" s="110">
        <f t="shared" si="62"/>
        <v>0</v>
      </c>
      <c r="L76" s="110"/>
      <c r="M76" s="110">
        <v>0</v>
      </c>
      <c r="N76" s="3">
        <v>11</v>
      </c>
      <c r="O76" s="3" t="s">
        <v>114</v>
      </c>
      <c r="P76" s="4"/>
      <c r="Q76" s="4"/>
      <c r="R76" s="4"/>
      <c r="S76" s="4"/>
      <c r="T76" s="4"/>
      <c r="U76" s="4"/>
      <c r="V76" s="4"/>
      <c r="W76" s="4"/>
      <c r="X76" s="4"/>
    </row>
    <row r="77" spans="1:24" s="3" customFormat="1" ht="33.75" hidden="1">
      <c r="A77" s="3" t="s">
        <v>289</v>
      </c>
      <c r="C77" s="12"/>
      <c r="D77" s="16" t="s">
        <v>293</v>
      </c>
      <c r="E77" s="176">
        <f t="shared" si="61"/>
        <v>12.388</v>
      </c>
      <c r="F77" s="176">
        <v>12.388</v>
      </c>
      <c r="G77" s="5">
        <v>0</v>
      </c>
      <c r="H77" s="157">
        <f t="shared" si="63"/>
        <v>60</v>
      </c>
      <c r="I77" s="157">
        <v>60</v>
      </c>
      <c r="J77" s="157">
        <v>0</v>
      </c>
      <c r="K77" s="110">
        <f t="shared" si="62"/>
        <v>2.1549999999999998</v>
      </c>
      <c r="L77" s="110">
        <v>2.1549999999999998</v>
      </c>
      <c r="M77" s="110">
        <v>0</v>
      </c>
      <c r="N77" s="3">
        <v>12</v>
      </c>
      <c r="O77" s="3" t="s">
        <v>114</v>
      </c>
      <c r="P77" s="4"/>
      <c r="Q77" s="4"/>
      <c r="R77" s="4"/>
      <c r="S77" s="4"/>
      <c r="T77" s="4"/>
      <c r="U77" s="4"/>
      <c r="V77" s="4"/>
      <c r="W77" s="4"/>
      <c r="X77" s="4"/>
    </row>
    <row r="78" spans="1:24" s="3" customFormat="1" ht="22.5" hidden="1">
      <c r="A78" s="3" t="s">
        <v>289</v>
      </c>
      <c r="C78" s="12"/>
      <c r="D78" s="16" t="s">
        <v>294</v>
      </c>
      <c r="E78" s="176">
        <f t="shared" si="61"/>
        <v>0</v>
      </c>
      <c r="F78" s="176"/>
      <c r="G78" s="5">
        <v>0</v>
      </c>
      <c r="H78" s="157">
        <f t="shared" si="63"/>
        <v>0</v>
      </c>
      <c r="I78" s="157"/>
      <c r="J78" s="157">
        <v>0</v>
      </c>
      <c r="K78" s="110">
        <f t="shared" si="62"/>
        <v>0</v>
      </c>
      <c r="L78" s="110"/>
      <c r="M78" s="110">
        <v>0</v>
      </c>
      <c r="N78" s="3">
        <v>13</v>
      </c>
      <c r="O78" s="3" t="s">
        <v>114</v>
      </c>
      <c r="P78" s="4"/>
      <c r="Q78" s="4"/>
      <c r="R78" s="4"/>
      <c r="S78" s="4"/>
      <c r="T78" s="4"/>
      <c r="U78" s="4"/>
      <c r="V78" s="4"/>
      <c r="W78" s="4"/>
      <c r="X78" s="4"/>
    </row>
    <row r="79" spans="1:24" s="3" customFormat="1" hidden="1">
      <c r="A79" s="3" t="str">
        <f t="shared" ref="A79:A142" si="64">IF((E79+H79+K79)&gt;0,"a","b")</f>
        <v>b</v>
      </c>
      <c r="C79" s="12"/>
      <c r="D79" s="17" t="s">
        <v>296</v>
      </c>
      <c r="E79" s="10"/>
      <c r="F79" s="10">
        <v>0</v>
      </c>
      <c r="G79" s="10">
        <v>0</v>
      </c>
      <c r="H79" s="159"/>
      <c r="I79" s="159">
        <v>0</v>
      </c>
      <c r="J79" s="159">
        <v>0</v>
      </c>
      <c r="K79" s="113">
        <f t="shared" si="62"/>
        <v>0</v>
      </c>
      <c r="L79" s="113">
        <v>0</v>
      </c>
      <c r="M79" s="113">
        <v>0</v>
      </c>
      <c r="N79" s="3">
        <v>14</v>
      </c>
      <c r="P79" s="4"/>
      <c r="Q79" s="4"/>
      <c r="R79" s="4"/>
      <c r="S79" s="4"/>
      <c r="T79" s="4"/>
      <c r="U79" s="4"/>
      <c r="V79" s="4"/>
      <c r="W79" s="4"/>
      <c r="X79" s="4"/>
    </row>
    <row r="80" spans="1:24" s="3" customFormat="1" hidden="1">
      <c r="A80" s="3" t="str">
        <f t="shared" si="64"/>
        <v>b</v>
      </c>
      <c r="C80" s="12"/>
      <c r="D80" s="17" t="s">
        <v>297</v>
      </c>
      <c r="E80" s="10">
        <f t="shared" ref="E80:E99" si="65">F80+G80</f>
        <v>0</v>
      </c>
      <c r="F80" s="10">
        <v>0</v>
      </c>
      <c r="G80" s="10">
        <v>0</v>
      </c>
      <c r="H80" s="159">
        <f t="shared" ref="H80:H118" si="66">I80+J80</f>
        <v>0</v>
      </c>
      <c r="I80" s="159">
        <v>0</v>
      </c>
      <c r="J80" s="159">
        <v>0</v>
      </c>
      <c r="K80" s="113">
        <f t="shared" si="62"/>
        <v>0</v>
      </c>
      <c r="L80" s="113">
        <v>0</v>
      </c>
      <c r="M80" s="113">
        <v>0</v>
      </c>
      <c r="N80" s="3">
        <v>15</v>
      </c>
      <c r="P80" s="4"/>
      <c r="Q80" s="4"/>
      <c r="R80" s="4"/>
      <c r="S80" s="4"/>
      <c r="T80" s="4"/>
      <c r="U80" s="4"/>
      <c r="V80" s="4"/>
      <c r="W80" s="4"/>
      <c r="X80" s="4"/>
    </row>
    <row r="81" spans="1:24" s="3" customFormat="1" hidden="1">
      <c r="A81" s="3" t="str">
        <f t="shared" si="64"/>
        <v>b</v>
      </c>
      <c r="C81" s="12"/>
      <c r="D81" s="17" t="s">
        <v>298</v>
      </c>
      <c r="E81" s="10">
        <f t="shared" si="65"/>
        <v>0</v>
      </c>
      <c r="F81" s="10">
        <v>0</v>
      </c>
      <c r="G81" s="10">
        <v>0</v>
      </c>
      <c r="H81" s="159">
        <f t="shared" si="66"/>
        <v>0</v>
      </c>
      <c r="I81" s="159">
        <v>0</v>
      </c>
      <c r="J81" s="159">
        <v>0</v>
      </c>
      <c r="K81" s="113">
        <f t="shared" si="62"/>
        <v>0</v>
      </c>
      <c r="L81" s="113">
        <v>0</v>
      </c>
      <c r="M81" s="113">
        <v>0</v>
      </c>
      <c r="N81" s="3">
        <v>16</v>
      </c>
      <c r="P81" s="4"/>
      <c r="Q81" s="4"/>
      <c r="R81" s="4"/>
      <c r="S81" s="4"/>
      <c r="T81" s="4"/>
      <c r="U81" s="4"/>
      <c r="V81" s="4"/>
      <c r="W81" s="4"/>
      <c r="X81" s="4"/>
    </row>
    <row r="82" spans="1:24">
      <c r="A82" s="21" t="str">
        <f t="shared" si="64"/>
        <v>a</v>
      </c>
      <c r="C82" s="28"/>
      <c r="D82" s="17" t="s">
        <v>299</v>
      </c>
      <c r="E82" s="10">
        <f t="shared" si="65"/>
        <v>6.2910000000000004</v>
      </c>
      <c r="F82" s="10">
        <v>6.2910000000000004</v>
      </c>
      <c r="G82" s="10">
        <v>0</v>
      </c>
      <c r="H82" s="159">
        <f>I82+J82</f>
        <v>10</v>
      </c>
      <c r="I82" s="159">
        <v>10</v>
      </c>
      <c r="J82" s="159">
        <v>0</v>
      </c>
      <c r="K82" s="113">
        <f t="shared" si="62"/>
        <v>0</v>
      </c>
      <c r="L82" s="113"/>
      <c r="M82" s="113">
        <v>0</v>
      </c>
      <c r="N82" s="3">
        <v>17</v>
      </c>
      <c r="O82" s="3" t="s">
        <v>114</v>
      </c>
    </row>
    <row r="83" spans="1:24">
      <c r="A83" s="21" t="str">
        <f t="shared" si="64"/>
        <v>a</v>
      </c>
      <c r="C83" s="28"/>
      <c r="D83" s="17" t="s">
        <v>300</v>
      </c>
      <c r="E83" s="10">
        <f t="shared" si="65"/>
        <v>112.023</v>
      </c>
      <c r="F83" s="10">
        <v>112.023</v>
      </c>
      <c r="G83" s="10">
        <v>0</v>
      </c>
      <c r="H83" s="159">
        <f t="shared" si="66"/>
        <v>83.2</v>
      </c>
      <c r="I83" s="159">
        <v>83.2</v>
      </c>
      <c r="J83" s="159">
        <v>0</v>
      </c>
      <c r="K83" s="113">
        <f t="shared" si="62"/>
        <v>19</v>
      </c>
      <c r="L83" s="113">
        <v>19</v>
      </c>
      <c r="M83" s="113">
        <v>0</v>
      </c>
      <c r="N83" s="3">
        <v>18</v>
      </c>
      <c r="O83" s="3" t="s">
        <v>114</v>
      </c>
    </row>
    <row r="84" spans="1:24">
      <c r="A84" s="21" t="str">
        <f t="shared" si="64"/>
        <v>a</v>
      </c>
      <c r="C84" s="28"/>
      <c r="D84" s="23" t="s">
        <v>21</v>
      </c>
      <c r="E84" s="9">
        <f t="shared" si="65"/>
        <v>0</v>
      </c>
      <c r="F84" s="9"/>
      <c r="G84" s="9">
        <v>0</v>
      </c>
      <c r="H84" s="158">
        <f t="shared" si="66"/>
        <v>5</v>
      </c>
      <c r="I84" s="158">
        <v>5</v>
      </c>
      <c r="J84" s="158">
        <v>0</v>
      </c>
      <c r="K84" s="112">
        <f t="shared" si="62"/>
        <v>0</v>
      </c>
      <c r="L84" s="112"/>
      <c r="M84" s="112">
        <v>0</v>
      </c>
      <c r="N84" s="3">
        <v>19</v>
      </c>
      <c r="O84" s="3" t="s">
        <v>114</v>
      </c>
    </row>
    <row r="85" spans="1:24" s="3" customFormat="1" ht="13.5" hidden="1" customHeight="1">
      <c r="A85" s="3" t="str">
        <f t="shared" si="64"/>
        <v>b</v>
      </c>
      <c r="C85" s="12"/>
      <c r="D85" s="18" t="s">
        <v>120</v>
      </c>
      <c r="E85" s="9">
        <f t="shared" si="65"/>
        <v>0</v>
      </c>
      <c r="F85" s="9">
        <v>0</v>
      </c>
      <c r="G85" s="9">
        <v>0</v>
      </c>
      <c r="H85" s="158">
        <f t="shared" si="66"/>
        <v>0</v>
      </c>
      <c r="I85" s="158">
        <v>0</v>
      </c>
      <c r="J85" s="158">
        <v>0</v>
      </c>
      <c r="K85" s="112">
        <f t="shared" si="62"/>
        <v>0</v>
      </c>
      <c r="L85" s="112">
        <v>0</v>
      </c>
      <c r="M85" s="112">
        <v>0</v>
      </c>
      <c r="N85" s="3">
        <v>20</v>
      </c>
      <c r="P85" s="4"/>
      <c r="Q85" s="4"/>
      <c r="R85" s="4"/>
      <c r="S85" s="4"/>
      <c r="T85" s="4"/>
      <c r="U85" s="4"/>
      <c r="V85" s="4"/>
      <c r="W85" s="4"/>
      <c r="X85" s="4"/>
    </row>
    <row r="86" spans="1:24" ht="22.5">
      <c r="A86" s="21" t="str">
        <f t="shared" si="64"/>
        <v>a</v>
      </c>
      <c r="B86" s="21" t="s">
        <v>114</v>
      </c>
      <c r="C86" s="7" t="s">
        <v>178</v>
      </c>
      <c r="D86" s="22" t="s">
        <v>393</v>
      </c>
      <c r="E86" s="176">
        <f t="shared" si="65"/>
        <v>3407.268</v>
      </c>
      <c r="F86" s="176">
        <f>F88+F104+F105</f>
        <v>3296.1370000000002</v>
      </c>
      <c r="G86" s="5">
        <f>G88+G104+G105</f>
        <v>111.131</v>
      </c>
      <c r="H86" s="157">
        <f t="shared" si="66"/>
        <v>4019.7</v>
      </c>
      <c r="I86" s="157">
        <f>I88+I104+I105</f>
        <v>4019.7</v>
      </c>
      <c r="J86" s="157">
        <f>J88+J104+J105</f>
        <v>0</v>
      </c>
      <c r="K86" s="110">
        <f>L86+M86</f>
        <v>765.65800000000013</v>
      </c>
      <c r="L86" s="110">
        <f>L88+L104+L105</f>
        <v>765.65800000000013</v>
      </c>
      <c r="M86" s="110">
        <f>M88+M104+M105</f>
        <v>0</v>
      </c>
      <c r="N86" s="3">
        <v>1</v>
      </c>
      <c r="O86" s="3" t="s">
        <v>114</v>
      </c>
    </row>
    <row r="87" spans="1:24">
      <c r="A87" s="21" t="str">
        <f t="shared" si="64"/>
        <v>a</v>
      </c>
      <c r="C87" s="28"/>
      <c r="D87" s="19" t="s">
        <v>99</v>
      </c>
      <c r="E87" s="161">
        <f t="shared" si="65"/>
        <v>60</v>
      </c>
      <c r="F87" s="161">
        <v>60</v>
      </c>
      <c r="G87" s="161"/>
      <c r="H87" s="163">
        <f t="shared" si="66"/>
        <v>60</v>
      </c>
      <c r="I87" s="163">
        <v>60</v>
      </c>
      <c r="J87" s="204"/>
      <c r="K87" s="161">
        <f t="shared" ref="K87:K150" si="67">L87+M87</f>
        <v>60</v>
      </c>
      <c r="L87" s="161">
        <v>60</v>
      </c>
      <c r="M87" s="111"/>
      <c r="N87" s="3">
        <v>2</v>
      </c>
      <c r="O87" s="3" t="s">
        <v>114</v>
      </c>
    </row>
    <row r="88" spans="1:24">
      <c r="A88" s="21" t="str">
        <f t="shared" si="64"/>
        <v>a</v>
      </c>
      <c r="C88" s="28"/>
      <c r="D88" s="23" t="s">
        <v>5</v>
      </c>
      <c r="E88" s="9">
        <f t="shared" si="65"/>
        <v>3291.3580000000002</v>
      </c>
      <c r="F88" s="9">
        <f>F89+F90+F99+F100+F101+F102+F103</f>
        <v>3180.2270000000003</v>
      </c>
      <c r="G88" s="9">
        <f>G89+G90+G100+G101+G102+G103</f>
        <v>111.131</v>
      </c>
      <c r="H88" s="158">
        <f t="shared" si="66"/>
        <v>3994.7</v>
      </c>
      <c r="I88" s="158">
        <f>I89+I90+I100+I101+I102+I103+I99</f>
        <v>3994.7</v>
      </c>
      <c r="J88" s="158">
        <f>J89+J90+J100+J101+J102+J103</f>
        <v>0</v>
      </c>
      <c r="K88" s="112">
        <f t="shared" si="67"/>
        <v>764.86000000000013</v>
      </c>
      <c r="L88" s="112">
        <f>L89+L90+L100+L101+L102+L103+L99</f>
        <v>764.86000000000013</v>
      </c>
      <c r="M88" s="112">
        <f>M89+M90+M100+M101+M102+M103</f>
        <v>0</v>
      </c>
      <c r="N88" s="3">
        <v>3</v>
      </c>
      <c r="O88" s="3" t="s">
        <v>114</v>
      </c>
    </row>
    <row r="89" spans="1:24">
      <c r="A89" s="21" t="str">
        <f t="shared" si="64"/>
        <v>a</v>
      </c>
      <c r="C89" s="28"/>
      <c r="D89" s="17" t="s">
        <v>301</v>
      </c>
      <c r="E89" s="10">
        <f t="shared" si="65"/>
        <v>1785.097</v>
      </c>
      <c r="F89" s="10">
        <v>1785.097</v>
      </c>
      <c r="G89" s="10">
        <v>0</v>
      </c>
      <c r="H89" s="159">
        <f t="shared" si="66"/>
        <v>2119.2359999999999</v>
      </c>
      <c r="I89" s="159">
        <v>2119.2359999999999</v>
      </c>
      <c r="J89" s="159">
        <v>0</v>
      </c>
      <c r="K89" s="113">
        <f t="shared" si="67"/>
        <v>427.23</v>
      </c>
      <c r="L89" s="113">
        <v>427.23</v>
      </c>
      <c r="M89" s="113">
        <v>0</v>
      </c>
      <c r="N89" s="3">
        <v>4</v>
      </c>
      <c r="O89" s="3" t="s">
        <v>114</v>
      </c>
    </row>
    <row r="90" spans="1:24">
      <c r="A90" s="21" t="str">
        <f t="shared" si="64"/>
        <v>a</v>
      </c>
      <c r="C90" s="28"/>
      <c r="D90" s="17" t="s">
        <v>295</v>
      </c>
      <c r="E90" s="10">
        <f t="shared" si="65"/>
        <v>1457.2150000000001</v>
      </c>
      <c r="F90" s="10">
        <f>F91+F92+F93+F94+F95+F96+F97+F98</f>
        <v>1346.0840000000001</v>
      </c>
      <c r="G90" s="113">
        <f>G91+G92+G93+G94+G95+G96+G97+G98</f>
        <v>111.131</v>
      </c>
      <c r="H90" s="159">
        <f t="shared" si="66"/>
        <v>1753.9639999999999</v>
      </c>
      <c r="I90" s="159">
        <f>I91+I92+I93+I94+I95+I96+I97+I98</f>
        <v>1753.9639999999999</v>
      </c>
      <c r="J90" s="159">
        <f>J91+J92+J93+J94+J95+J96+J97+J98</f>
        <v>0</v>
      </c>
      <c r="K90" s="113">
        <f t="shared" si="67"/>
        <v>278.35300000000001</v>
      </c>
      <c r="L90" s="113">
        <f>L91+L92+L93+L94+L95+L96+L97+L98</f>
        <v>278.35300000000001</v>
      </c>
      <c r="M90" s="113">
        <f>M91+M92+M93+M94+M95+M96+M97+M98</f>
        <v>0</v>
      </c>
      <c r="N90" s="3">
        <v>5</v>
      </c>
      <c r="O90" s="3" t="s">
        <v>114</v>
      </c>
    </row>
    <row r="91" spans="1:24" s="3" customFormat="1" ht="22.5" hidden="1">
      <c r="A91" s="3" t="s">
        <v>289</v>
      </c>
      <c r="C91" s="12"/>
      <c r="D91" s="16" t="s">
        <v>290</v>
      </c>
      <c r="E91" s="176">
        <f t="shared" si="65"/>
        <v>815.19600000000003</v>
      </c>
      <c r="F91" s="176">
        <v>815.19600000000003</v>
      </c>
      <c r="G91" s="5">
        <v>0</v>
      </c>
      <c r="H91" s="157">
        <f t="shared" si="66"/>
        <v>971.5</v>
      </c>
      <c r="I91" s="157">
        <v>971.5</v>
      </c>
      <c r="J91" s="157">
        <v>0</v>
      </c>
      <c r="K91" s="110">
        <f t="shared" si="67"/>
        <v>186.43299999999999</v>
      </c>
      <c r="L91" s="110">
        <v>186.43299999999999</v>
      </c>
      <c r="M91" s="110">
        <v>0</v>
      </c>
      <c r="N91" s="3">
        <v>6</v>
      </c>
      <c r="P91" s="4"/>
      <c r="Q91" s="4"/>
      <c r="R91" s="4"/>
      <c r="S91" s="4"/>
      <c r="T91" s="4"/>
      <c r="U91" s="4"/>
      <c r="V91" s="4"/>
      <c r="W91" s="4"/>
      <c r="X91" s="4"/>
    </row>
    <row r="92" spans="1:24" s="3" customFormat="1" hidden="1">
      <c r="A92" s="3" t="s">
        <v>289</v>
      </c>
      <c r="C92" s="12"/>
      <c r="D92" s="16" t="s">
        <v>102</v>
      </c>
      <c r="E92" s="176">
        <f t="shared" si="65"/>
        <v>3.7919999999999998</v>
      </c>
      <c r="F92" s="176">
        <v>3.7919999999999998</v>
      </c>
      <c r="G92" s="5">
        <v>0</v>
      </c>
      <c r="H92" s="157">
        <f t="shared" si="66"/>
        <v>22</v>
      </c>
      <c r="I92" s="157">
        <v>22</v>
      </c>
      <c r="J92" s="157">
        <v>0</v>
      </c>
      <c r="K92" s="110">
        <f t="shared" si="67"/>
        <v>1.3859999999999999</v>
      </c>
      <c r="L92" s="110">
        <v>1.3859999999999999</v>
      </c>
      <c r="M92" s="110">
        <v>0</v>
      </c>
      <c r="N92" s="3">
        <v>7</v>
      </c>
      <c r="P92" s="4"/>
      <c r="Q92" s="4"/>
      <c r="R92" s="4"/>
      <c r="S92" s="4"/>
      <c r="T92" s="4"/>
      <c r="U92" s="4"/>
      <c r="V92" s="4"/>
      <c r="W92" s="4"/>
      <c r="X92" s="4"/>
    </row>
    <row r="93" spans="1:24" s="3" customFormat="1" hidden="1">
      <c r="A93" s="3" t="s">
        <v>289</v>
      </c>
      <c r="C93" s="12"/>
      <c r="D93" s="16" t="s">
        <v>101</v>
      </c>
      <c r="E93" s="176">
        <f t="shared" si="65"/>
        <v>245.857</v>
      </c>
      <c r="F93" s="176">
        <v>245.857</v>
      </c>
      <c r="G93" s="5">
        <v>0</v>
      </c>
      <c r="H93" s="157">
        <f t="shared" si="66"/>
        <v>280.5</v>
      </c>
      <c r="I93" s="157">
        <v>280.5</v>
      </c>
      <c r="J93" s="157">
        <v>0</v>
      </c>
      <c r="K93" s="110">
        <f t="shared" si="67"/>
        <v>51.341000000000001</v>
      </c>
      <c r="L93" s="110">
        <v>51.341000000000001</v>
      </c>
      <c r="M93" s="110">
        <v>0</v>
      </c>
      <c r="N93" s="3">
        <v>8</v>
      </c>
      <c r="P93" s="4"/>
      <c r="Q93" s="4"/>
      <c r="R93" s="4"/>
      <c r="S93" s="4"/>
      <c r="T93" s="4"/>
      <c r="U93" s="4"/>
      <c r="V93" s="4"/>
      <c r="W93" s="4"/>
      <c r="X93" s="4"/>
    </row>
    <row r="94" spans="1:24" s="3" customFormat="1" hidden="1">
      <c r="A94" s="3" t="s">
        <v>289</v>
      </c>
      <c r="C94" s="12"/>
      <c r="D94" s="16" t="s">
        <v>291</v>
      </c>
      <c r="E94" s="176">
        <f t="shared" si="65"/>
        <v>18.77</v>
      </c>
      <c r="F94" s="176">
        <v>18.77</v>
      </c>
      <c r="G94" s="5">
        <v>0</v>
      </c>
      <c r="H94" s="157">
        <f t="shared" si="66"/>
        <v>20</v>
      </c>
      <c r="I94" s="157">
        <v>20</v>
      </c>
      <c r="J94" s="157">
        <v>0</v>
      </c>
      <c r="K94" s="110">
        <f t="shared" si="67"/>
        <v>0</v>
      </c>
      <c r="L94" s="110"/>
      <c r="M94" s="110">
        <v>0</v>
      </c>
      <c r="N94" s="3">
        <v>9</v>
      </c>
      <c r="P94" s="4"/>
      <c r="Q94" s="4"/>
      <c r="R94" s="4"/>
      <c r="S94" s="4"/>
      <c r="T94" s="4"/>
      <c r="U94" s="4"/>
      <c r="V94" s="4"/>
      <c r="W94" s="4"/>
      <c r="X94" s="4"/>
    </row>
    <row r="95" spans="1:24" s="3" customFormat="1" hidden="1">
      <c r="A95" s="3" t="s">
        <v>289</v>
      </c>
      <c r="C95" s="12"/>
      <c r="D95" s="16" t="s">
        <v>482</v>
      </c>
      <c r="E95" s="176">
        <f t="shared" si="65"/>
        <v>0</v>
      </c>
      <c r="F95" s="176">
        <v>0</v>
      </c>
      <c r="G95" s="5">
        <v>0</v>
      </c>
      <c r="H95" s="157">
        <f t="shared" si="66"/>
        <v>0</v>
      </c>
      <c r="I95" s="157"/>
      <c r="J95" s="157">
        <v>0</v>
      </c>
      <c r="K95" s="110">
        <f t="shared" si="67"/>
        <v>0</v>
      </c>
      <c r="L95" s="110"/>
      <c r="M95" s="110">
        <v>0</v>
      </c>
      <c r="N95" s="3">
        <v>10</v>
      </c>
      <c r="P95" s="4"/>
      <c r="Q95" s="4"/>
      <c r="R95" s="4"/>
      <c r="S95" s="4"/>
      <c r="T95" s="4"/>
      <c r="U95" s="4"/>
      <c r="V95" s="4"/>
      <c r="W95" s="4"/>
      <c r="X95" s="4"/>
    </row>
    <row r="96" spans="1:24" s="3" customFormat="1" ht="33.75" hidden="1">
      <c r="A96" s="3" t="s">
        <v>289</v>
      </c>
      <c r="C96" s="12"/>
      <c r="D96" s="16" t="s">
        <v>292</v>
      </c>
      <c r="E96" s="176">
        <f t="shared" si="65"/>
        <v>0</v>
      </c>
      <c r="F96" s="176"/>
      <c r="G96" s="5">
        <v>0</v>
      </c>
      <c r="H96" s="157">
        <f t="shared" si="66"/>
        <v>15</v>
      </c>
      <c r="I96" s="157">
        <v>15</v>
      </c>
      <c r="J96" s="157">
        <v>0</v>
      </c>
      <c r="K96" s="110">
        <f>L96+M96</f>
        <v>0</v>
      </c>
      <c r="L96" s="110"/>
      <c r="M96" s="110">
        <v>0</v>
      </c>
      <c r="N96" s="3">
        <v>11</v>
      </c>
      <c r="P96" s="4"/>
      <c r="Q96" s="4"/>
      <c r="R96" s="4"/>
      <c r="S96" s="4"/>
      <c r="T96" s="4"/>
      <c r="U96" s="4"/>
      <c r="V96" s="4"/>
      <c r="W96" s="4"/>
      <c r="X96" s="4"/>
    </row>
    <row r="97" spans="1:24" s="3" customFormat="1" ht="33.75" hidden="1">
      <c r="A97" s="3" t="s">
        <v>289</v>
      </c>
      <c r="C97" s="12"/>
      <c r="D97" s="16" t="s">
        <v>293</v>
      </c>
      <c r="E97" s="176">
        <f t="shared" si="65"/>
        <v>182.05599999999998</v>
      </c>
      <c r="F97" s="176">
        <v>70.924999999999997</v>
      </c>
      <c r="G97" s="5">
        <v>111.131</v>
      </c>
      <c r="H97" s="157">
        <f t="shared" si="66"/>
        <v>110</v>
      </c>
      <c r="I97" s="157">
        <v>110</v>
      </c>
      <c r="J97" s="157"/>
      <c r="K97" s="110">
        <f t="shared" si="67"/>
        <v>9.8369999999999997</v>
      </c>
      <c r="L97" s="110">
        <v>9.8369999999999997</v>
      </c>
      <c r="M97" s="110"/>
      <c r="N97" s="3">
        <v>12</v>
      </c>
      <c r="P97" s="4"/>
      <c r="Q97" s="4"/>
      <c r="R97" s="4"/>
      <c r="S97" s="4"/>
      <c r="T97" s="4"/>
      <c r="U97" s="4"/>
      <c r="V97" s="4"/>
      <c r="W97" s="4"/>
      <c r="X97" s="4"/>
    </row>
    <row r="98" spans="1:24" s="3" customFormat="1" ht="22.5" hidden="1">
      <c r="A98" s="3" t="s">
        <v>289</v>
      </c>
      <c r="C98" s="12"/>
      <c r="D98" s="16" t="s">
        <v>294</v>
      </c>
      <c r="E98" s="176">
        <f t="shared" si="65"/>
        <v>191.54400000000001</v>
      </c>
      <c r="F98" s="176">
        <v>191.54400000000001</v>
      </c>
      <c r="G98" s="5">
        <v>0</v>
      </c>
      <c r="H98" s="157">
        <f t="shared" si="66"/>
        <v>334.964</v>
      </c>
      <c r="I98" s="157">
        <v>334.964</v>
      </c>
      <c r="J98" s="157">
        <v>0</v>
      </c>
      <c r="K98" s="110">
        <f t="shared" si="67"/>
        <v>29.356000000000002</v>
      </c>
      <c r="L98" s="157">
        <v>29.356000000000002</v>
      </c>
      <c r="M98" s="110">
        <v>0</v>
      </c>
      <c r="N98" s="3">
        <v>13</v>
      </c>
      <c r="O98" s="3" t="s">
        <v>114</v>
      </c>
      <c r="P98" s="4"/>
      <c r="Q98" s="4"/>
      <c r="R98" s="4"/>
      <c r="S98" s="4"/>
      <c r="T98" s="4"/>
      <c r="U98" s="4"/>
      <c r="V98" s="4"/>
      <c r="W98" s="4"/>
      <c r="X98" s="4"/>
    </row>
    <row r="99" spans="1:24" hidden="1">
      <c r="A99" s="21" t="str">
        <f t="shared" si="64"/>
        <v>b</v>
      </c>
      <c r="C99" s="28"/>
      <c r="D99" s="17" t="s">
        <v>296</v>
      </c>
      <c r="E99" s="10">
        <f t="shared" si="65"/>
        <v>0</v>
      </c>
      <c r="F99" s="10">
        <v>0</v>
      </c>
      <c r="G99" s="10">
        <v>0</v>
      </c>
      <c r="H99" s="159">
        <f t="shared" si="66"/>
        <v>0</v>
      </c>
      <c r="I99" s="159">
        <v>0</v>
      </c>
      <c r="J99" s="159">
        <v>0</v>
      </c>
      <c r="K99" s="113">
        <f t="shared" si="67"/>
        <v>0</v>
      </c>
      <c r="L99" s="113">
        <v>0</v>
      </c>
      <c r="M99" s="113">
        <v>0</v>
      </c>
      <c r="N99" s="3">
        <v>14</v>
      </c>
    </row>
    <row r="100" spans="1:24" s="3" customFormat="1" hidden="1">
      <c r="A100" s="3" t="str">
        <f t="shared" si="64"/>
        <v>b</v>
      </c>
      <c r="C100" s="12"/>
      <c r="D100" s="17" t="s">
        <v>297</v>
      </c>
      <c r="E100" s="10">
        <f t="shared" ref="E100:E118" si="68">F100+G100</f>
        <v>0</v>
      </c>
      <c r="F100" s="10"/>
      <c r="G100" s="10">
        <v>0</v>
      </c>
      <c r="H100" s="159">
        <f t="shared" si="66"/>
        <v>0</v>
      </c>
      <c r="I100" s="159"/>
      <c r="J100" s="159"/>
      <c r="K100" s="113">
        <f t="shared" si="67"/>
        <v>0</v>
      </c>
      <c r="L100" s="113"/>
      <c r="M100" s="113">
        <v>0</v>
      </c>
      <c r="N100" s="3">
        <v>15</v>
      </c>
      <c r="P100" s="4"/>
      <c r="Q100" s="4"/>
      <c r="R100" s="4"/>
      <c r="S100" s="4"/>
      <c r="T100" s="4"/>
      <c r="U100" s="4"/>
      <c r="V100" s="4"/>
      <c r="W100" s="4"/>
      <c r="X100" s="4"/>
    </row>
    <row r="101" spans="1:24" s="3" customFormat="1">
      <c r="A101" s="3" t="str">
        <f t="shared" si="64"/>
        <v>a</v>
      </c>
      <c r="C101" s="12"/>
      <c r="D101" s="17" t="s">
        <v>298</v>
      </c>
      <c r="E101" s="10">
        <f t="shared" si="68"/>
        <v>30</v>
      </c>
      <c r="F101" s="10">
        <v>30</v>
      </c>
      <c r="G101" s="10">
        <v>0</v>
      </c>
      <c r="H101" s="159">
        <f t="shared" si="66"/>
        <v>50</v>
      </c>
      <c r="I101" s="159">
        <v>50</v>
      </c>
      <c r="J101" s="159">
        <v>0</v>
      </c>
      <c r="K101" s="113">
        <f t="shared" si="67"/>
        <v>50</v>
      </c>
      <c r="L101" s="113">
        <v>50</v>
      </c>
      <c r="M101" s="113">
        <v>0</v>
      </c>
      <c r="N101" s="3">
        <v>16</v>
      </c>
      <c r="P101" s="4"/>
      <c r="Q101" s="4"/>
      <c r="R101" s="4"/>
      <c r="S101" s="4"/>
      <c r="T101" s="4"/>
      <c r="U101" s="4"/>
      <c r="V101" s="4"/>
      <c r="W101" s="4"/>
      <c r="X101" s="4"/>
    </row>
    <row r="102" spans="1:24">
      <c r="A102" s="21" t="str">
        <f t="shared" si="64"/>
        <v>a</v>
      </c>
      <c r="C102" s="28"/>
      <c r="D102" s="17" t="s">
        <v>299</v>
      </c>
      <c r="E102" s="10">
        <f t="shared" si="68"/>
        <v>12.516</v>
      </c>
      <c r="F102" s="10">
        <v>12.516</v>
      </c>
      <c r="G102" s="10">
        <v>0</v>
      </c>
      <c r="H102" s="159">
        <f t="shared" si="66"/>
        <v>20</v>
      </c>
      <c r="I102" s="159">
        <v>20</v>
      </c>
      <c r="J102" s="159">
        <v>0</v>
      </c>
      <c r="K102" s="113">
        <f t="shared" si="67"/>
        <v>8.7739999999999991</v>
      </c>
      <c r="L102" s="113">
        <v>8.7739999999999991</v>
      </c>
      <c r="M102" s="113">
        <v>0</v>
      </c>
      <c r="N102" s="3">
        <v>17</v>
      </c>
      <c r="O102" s="3" t="s">
        <v>114</v>
      </c>
    </row>
    <row r="103" spans="1:24">
      <c r="A103" s="21" t="str">
        <f t="shared" si="64"/>
        <v>a</v>
      </c>
      <c r="C103" s="28"/>
      <c r="D103" s="17" t="s">
        <v>300</v>
      </c>
      <c r="E103" s="10">
        <f t="shared" si="68"/>
        <v>6.53</v>
      </c>
      <c r="F103" s="10">
        <v>6.53</v>
      </c>
      <c r="G103" s="10">
        <v>0</v>
      </c>
      <c r="H103" s="159">
        <f t="shared" si="66"/>
        <v>51.5</v>
      </c>
      <c r="I103" s="159">
        <v>51.5</v>
      </c>
      <c r="J103" s="159">
        <v>0</v>
      </c>
      <c r="K103" s="113">
        <f t="shared" si="67"/>
        <v>0.503</v>
      </c>
      <c r="L103" s="113">
        <v>0.503</v>
      </c>
      <c r="M103" s="113">
        <v>0</v>
      </c>
      <c r="N103" s="3">
        <v>18</v>
      </c>
      <c r="O103" s="3" t="s">
        <v>114</v>
      </c>
    </row>
    <row r="104" spans="1:24">
      <c r="A104" s="21" t="str">
        <f t="shared" si="64"/>
        <v>a</v>
      </c>
      <c r="C104" s="28"/>
      <c r="D104" s="23" t="s">
        <v>21</v>
      </c>
      <c r="E104" s="160">
        <f t="shared" si="68"/>
        <v>115.91</v>
      </c>
      <c r="F104" s="9">
        <v>115.91</v>
      </c>
      <c r="G104" s="9"/>
      <c r="H104" s="158">
        <f t="shared" si="66"/>
        <v>25</v>
      </c>
      <c r="I104" s="158">
        <v>25</v>
      </c>
      <c r="J104" s="158"/>
      <c r="K104" s="112">
        <f t="shared" si="67"/>
        <v>0.79800000000000004</v>
      </c>
      <c r="L104" s="112">
        <v>0.79800000000000004</v>
      </c>
      <c r="M104" s="112"/>
      <c r="N104" s="3">
        <v>19</v>
      </c>
      <c r="O104" s="3" t="s">
        <v>114</v>
      </c>
    </row>
    <row r="105" spans="1:24" hidden="1">
      <c r="A105" s="21" t="str">
        <f t="shared" si="64"/>
        <v>b</v>
      </c>
      <c r="C105" s="28"/>
      <c r="D105" s="23" t="s">
        <v>120</v>
      </c>
      <c r="E105" s="9">
        <f t="shared" si="68"/>
        <v>0</v>
      </c>
      <c r="F105" s="9">
        <v>0</v>
      </c>
      <c r="G105" s="9">
        <v>0</v>
      </c>
      <c r="H105" s="158">
        <f t="shared" si="66"/>
        <v>0</v>
      </c>
      <c r="I105" s="158">
        <v>0</v>
      </c>
      <c r="J105" s="158">
        <v>0</v>
      </c>
      <c r="K105" s="112">
        <f t="shared" si="67"/>
        <v>0</v>
      </c>
      <c r="L105" s="112">
        <v>0</v>
      </c>
      <c r="M105" s="112">
        <v>0</v>
      </c>
      <c r="N105" s="3">
        <v>20</v>
      </c>
      <c r="O105" s="3" t="s">
        <v>114</v>
      </c>
    </row>
    <row r="106" spans="1:24" ht="22.5" hidden="1">
      <c r="A106" s="21" t="str">
        <f t="shared" si="64"/>
        <v>b</v>
      </c>
      <c r="B106" s="21" t="s">
        <v>114</v>
      </c>
      <c r="C106" s="7" t="s">
        <v>179</v>
      </c>
      <c r="D106" s="22" t="s">
        <v>155</v>
      </c>
      <c r="E106" s="176">
        <f t="shared" si="68"/>
        <v>0</v>
      </c>
      <c r="F106" s="176">
        <f>F108+F124+F125</f>
        <v>0</v>
      </c>
      <c r="G106" s="5">
        <f>G108+G124+G125</f>
        <v>0</v>
      </c>
      <c r="H106" s="157">
        <f t="shared" si="66"/>
        <v>0</v>
      </c>
      <c r="I106" s="157">
        <f>I108+I124+I125</f>
        <v>0</v>
      </c>
      <c r="J106" s="157">
        <f>J108+J124+J125</f>
        <v>0</v>
      </c>
      <c r="K106" s="110">
        <f t="shared" si="67"/>
        <v>0</v>
      </c>
      <c r="L106" s="110">
        <f>L108+L124+L125</f>
        <v>0</v>
      </c>
      <c r="M106" s="110">
        <f>M108+M124+M125</f>
        <v>0</v>
      </c>
      <c r="N106" s="3">
        <v>1</v>
      </c>
      <c r="O106" s="3" t="s">
        <v>114</v>
      </c>
    </row>
    <row r="107" spans="1:24" ht="10.5" hidden="1" customHeight="1">
      <c r="A107" s="21" t="str">
        <f t="shared" si="64"/>
        <v>b</v>
      </c>
      <c r="C107" s="28"/>
      <c r="D107" s="19" t="s">
        <v>99</v>
      </c>
      <c r="E107" s="161">
        <f t="shared" si="68"/>
        <v>0</v>
      </c>
      <c r="F107" s="161"/>
      <c r="G107" s="161"/>
      <c r="H107" s="163">
        <f t="shared" si="66"/>
        <v>0</v>
      </c>
      <c r="I107" s="163"/>
      <c r="J107" s="204"/>
      <c r="K107" s="161">
        <f>L107+M107</f>
        <v>0</v>
      </c>
      <c r="L107" s="161"/>
      <c r="M107" s="111"/>
      <c r="N107" s="3">
        <v>2</v>
      </c>
      <c r="O107" s="3" t="s">
        <v>114</v>
      </c>
    </row>
    <row r="108" spans="1:24" hidden="1">
      <c r="A108" s="21" t="str">
        <f t="shared" si="64"/>
        <v>b</v>
      </c>
      <c r="C108" s="28"/>
      <c r="D108" s="23" t="s">
        <v>5</v>
      </c>
      <c r="E108" s="9">
        <f t="shared" si="68"/>
        <v>0</v>
      </c>
      <c r="F108" s="9">
        <f>F109+F110+F120+F121+F122+F123</f>
        <v>0</v>
      </c>
      <c r="G108" s="9">
        <f>G109+G110+G120+G121+G122+G123</f>
        <v>0</v>
      </c>
      <c r="H108" s="158">
        <f t="shared" si="66"/>
        <v>0</v>
      </c>
      <c r="I108" s="158">
        <f>I109+I110+I120+I121+I122+I123</f>
        <v>0</v>
      </c>
      <c r="J108" s="158">
        <f>J109+J110+J120+J121+J122+J123</f>
        <v>0</v>
      </c>
      <c r="K108" s="112">
        <f t="shared" si="67"/>
        <v>0</v>
      </c>
      <c r="L108" s="112">
        <f>L109+L110+L120+L121+L122+L123</f>
        <v>0</v>
      </c>
      <c r="M108" s="112">
        <f>M109+M110+M120+M121+M122+M123</f>
        <v>0</v>
      </c>
      <c r="N108" s="3">
        <v>3</v>
      </c>
      <c r="O108" s="3" t="s">
        <v>114</v>
      </c>
    </row>
    <row r="109" spans="1:24" hidden="1">
      <c r="A109" s="21" t="str">
        <f t="shared" si="64"/>
        <v>b</v>
      </c>
      <c r="C109" s="28"/>
      <c r="D109" s="17" t="s">
        <v>301</v>
      </c>
      <c r="E109" s="10">
        <f t="shared" si="68"/>
        <v>0</v>
      </c>
      <c r="F109" s="10"/>
      <c r="G109" s="10">
        <v>0</v>
      </c>
      <c r="H109" s="159">
        <f t="shared" si="66"/>
        <v>0</v>
      </c>
      <c r="I109" s="159"/>
      <c r="J109" s="159">
        <v>0</v>
      </c>
      <c r="K109" s="113">
        <f t="shared" si="67"/>
        <v>0</v>
      </c>
      <c r="L109" s="113"/>
      <c r="M109" s="113">
        <v>0</v>
      </c>
      <c r="N109" s="3">
        <v>4</v>
      </c>
      <c r="O109" s="3" t="s">
        <v>114</v>
      </c>
    </row>
    <row r="110" spans="1:24" hidden="1">
      <c r="A110" s="21" t="str">
        <f t="shared" si="64"/>
        <v>b</v>
      </c>
      <c r="C110" s="28"/>
      <c r="D110" s="17" t="s">
        <v>295</v>
      </c>
      <c r="E110" s="10">
        <f t="shared" si="68"/>
        <v>0</v>
      </c>
      <c r="F110" s="10">
        <f>F111+F112+F113+F114+F115+F116+F117+F118</f>
        <v>0</v>
      </c>
      <c r="G110" s="10">
        <f>G111+G112+G113+G114+G115+G116+G117+G118</f>
        <v>0</v>
      </c>
      <c r="H110" s="159">
        <f t="shared" si="66"/>
        <v>0</v>
      </c>
      <c r="I110" s="159">
        <f>I111+I112+I113+I114+I115+I116+I117+I118</f>
        <v>0</v>
      </c>
      <c r="J110" s="159">
        <f>J111+J112+J113+J114+J115+J116+J117+J118</f>
        <v>0</v>
      </c>
      <c r="K110" s="113">
        <f t="shared" si="67"/>
        <v>0</v>
      </c>
      <c r="L110" s="113">
        <f>L111+L112+L113+L114+L115+L116+L117+L118</f>
        <v>0</v>
      </c>
      <c r="M110" s="113">
        <f>M111+M112+M113+M114+M115+M116+M117+M118</f>
        <v>0</v>
      </c>
      <c r="N110" s="3">
        <v>5</v>
      </c>
      <c r="O110" s="3" t="s">
        <v>114</v>
      </c>
    </row>
    <row r="111" spans="1:24" s="3" customFormat="1" ht="22.5" hidden="1">
      <c r="A111" s="3" t="s">
        <v>289</v>
      </c>
      <c r="C111" s="12"/>
      <c r="D111" s="16" t="s">
        <v>290</v>
      </c>
      <c r="E111" s="176">
        <f t="shared" si="68"/>
        <v>0</v>
      </c>
      <c r="F111" s="176">
        <v>0</v>
      </c>
      <c r="G111" s="5">
        <v>0</v>
      </c>
      <c r="H111" s="157">
        <f t="shared" si="66"/>
        <v>0</v>
      </c>
      <c r="I111" s="157">
        <v>0</v>
      </c>
      <c r="J111" s="157">
        <v>0</v>
      </c>
      <c r="K111" s="110">
        <f t="shared" si="67"/>
        <v>0</v>
      </c>
      <c r="L111" s="110"/>
      <c r="M111" s="110"/>
      <c r="N111" s="3">
        <v>6</v>
      </c>
      <c r="P111" s="4"/>
      <c r="Q111" s="4"/>
      <c r="R111" s="4"/>
      <c r="S111" s="4"/>
      <c r="T111" s="4"/>
      <c r="U111" s="4"/>
      <c r="V111" s="4"/>
      <c r="W111" s="4"/>
      <c r="X111" s="4"/>
    </row>
    <row r="112" spans="1:24" s="3" customFormat="1" hidden="1">
      <c r="A112" s="3" t="s">
        <v>289</v>
      </c>
      <c r="C112" s="12"/>
      <c r="D112" s="16" t="s">
        <v>102</v>
      </c>
      <c r="E112" s="176">
        <f t="shared" si="68"/>
        <v>0</v>
      </c>
      <c r="F112" s="176"/>
      <c r="G112" s="5">
        <v>0</v>
      </c>
      <c r="H112" s="157">
        <f t="shared" si="66"/>
        <v>0</v>
      </c>
      <c r="I112" s="157"/>
      <c r="J112" s="157">
        <v>0</v>
      </c>
      <c r="K112" s="110">
        <f t="shared" si="67"/>
        <v>0</v>
      </c>
      <c r="L112" s="110"/>
      <c r="M112" s="110">
        <v>0</v>
      </c>
      <c r="N112" s="3">
        <v>7</v>
      </c>
      <c r="P112" s="4"/>
      <c r="Q112" s="4"/>
      <c r="R112" s="4"/>
      <c r="S112" s="4"/>
      <c r="T112" s="4"/>
      <c r="U112" s="4"/>
      <c r="V112" s="4"/>
      <c r="W112" s="4"/>
      <c r="X112" s="4"/>
    </row>
    <row r="113" spans="1:24" s="3" customFormat="1" hidden="1">
      <c r="A113" s="3" t="s">
        <v>289</v>
      </c>
      <c r="C113" s="12"/>
      <c r="D113" s="16" t="s">
        <v>101</v>
      </c>
      <c r="E113" s="176">
        <f t="shared" si="68"/>
        <v>0</v>
      </c>
      <c r="F113" s="176"/>
      <c r="G113" s="5">
        <v>0</v>
      </c>
      <c r="H113" s="157">
        <f t="shared" si="66"/>
        <v>0</v>
      </c>
      <c r="I113" s="157"/>
      <c r="J113" s="157">
        <v>0</v>
      </c>
      <c r="K113" s="110">
        <f t="shared" si="67"/>
        <v>0</v>
      </c>
      <c r="L113" s="110"/>
      <c r="M113" s="110">
        <v>0</v>
      </c>
      <c r="N113" s="3">
        <v>8</v>
      </c>
      <c r="P113" s="4"/>
      <c r="Q113" s="4"/>
      <c r="R113" s="4"/>
      <c r="S113" s="4"/>
      <c r="T113" s="4"/>
      <c r="U113" s="4"/>
      <c r="V113" s="4"/>
      <c r="W113" s="4"/>
      <c r="X113" s="4"/>
    </row>
    <row r="114" spans="1:24" s="3" customFormat="1" hidden="1">
      <c r="A114" s="3" t="s">
        <v>289</v>
      </c>
      <c r="C114" s="12"/>
      <c r="D114" s="16" t="s">
        <v>291</v>
      </c>
      <c r="E114" s="176">
        <f t="shared" si="68"/>
        <v>0</v>
      </c>
      <c r="F114" s="176">
        <v>0</v>
      </c>
      <c r="G114" s="5">
        <v>0</v>
      </c>
      <c r="H114" s="157">
        <f t="shared" si="66"/>
        <v>0</v>
      </c>
      <c r="I114" s="157">
        <v>0</v>
      </c>
      <c r="J114" s="157">
        <v>0</v>
      </c>
      <c r="K114" s="110">
        <f t="shared" si="67"/>
        <v>0</v>
      </c>
      <c r="L114" s="110">
        <v>0</v>
      </c>
      <c r="M114" s="110">
        <v>0</v>
      </c>
      <c r="N114" s="3">
        <v>9</v>
      </c>
      <c r="P114" s="4"/>
      <c r="Q114" s="4"/>
      <c r="R114" s="4"/>
      <c r="S114" s="4"/>
      <c r="T114" s="4"/>
      <c r="U114" s="4"/>
      <c r="V114" s="4"/>
      <c r="W114" s="4"/>
      <c r="X114" s="4"/>
    </row>
    <row r="115" spans="1:24" s="3" customFormat="1" hidden="1">
      <c r="A115" s="3" t="s">
        <v>289</v>
      </c>
      <c r="C115" s="12"/>
      <c r="D115" s="16" t="s">
        <v>100</v>
      </c>
      <c r="E115" s="176">
        <f t="shared" si="68"/>
        <v>0</v>
      </c>
      <c r="F115" s="176">
        <v>0</v>
      </c>
      <c r="G115" s="5">
        <v>0</v>
      </c>
      <c r="H115" s="157">
        <f t="shared" si="66"/>
        <v>0</v>
      </c>
      <c r="I115" s="157">
        <v>0</v>
      </c>
      <c r="J115" s="157">
        <v>0</v>
      </c>
      <c r="K115" s="110">
        <f t="shared" si="67"/>
        <v>0</v>
      </c>
      <c r="L115" s="110">
        <v>0</v>
      </c>
      <c r="M115" s="110">
        <v>0</v>
      </c>
      <c r="N115" s="3">
        <v>10</v>
      </c>
      <c r="P115" s="4"/>
      <c r="Q115" s="4"/>
      <c r="R115" s="4"/>
      <c r="S115" s="4"/>
      <c r="T115" s="4"/>
      <c r="U115" s="4"/>
      <c r="V115" s="4"/>
      <c r="W115" s="4"/>
      <c r="X115" s="4"/>
    </row>
    <row r="116" spans="1:24" s="3" customFormat="1" ht="33.75" hidden="1">
      <c r="A116" s="3" t="s">
        <v>289</v>
      </c>
      <c r="C116" s="12"/>
      <c r="D116" s="16" t="s">
        <v>292</v>
      </c>
      <c r="E116" s="176">
        <f t="shared" si="68"/>
        <v>0</v>
      </c>
      <c r="F116" s="176"/>
      <c r="G116" s="5">
        <v>0</v>
      </c>
      <c r="H116" s="157">
        <f t="shared" si="66"/>
        <v>0</v>
      </c>
      <c r="I116" s="157"/>
      <c r="J116" s="157">
        <v>0</v>
      </c>
      <c r="K116" s="110">
        <f t="shared" si="67"/>
        <v>0</v>
      </c>
      <c r="L116" s="110"/>
      <c r="M116" s="110">
        <v>0</v>
      </c>
      <c r="N116" s="3">
        <v>11</v>
      </c>
      <c r="P116" s="4"/>
      <c r="Q116" s="4"/>
      <c r="R116" s="4"/>
      <c r="S116" s="4"/>
      <c r="T116" s="4"/>
      <c r="U116" s="4"/>
      <c r="V116" s="4"/>
      <c r="W116" s="4"/>
      <c r="X116" s="4"/>
    </row>
    <row r="117" spans="1:24" s="3" customFormat="1" ht="33.75" hidden="1">
      <c r="A117" s="3" t="s">
        <v>289</v>
      </c>
      <c r="C117" s="12"/>
      <c r="D117" s="16" t="s">
        <v>293</v>
      </c>
      <c r="E117" s="176">
        <f t="shared" si="68"/>
        <v>0</v>
      </c>
      <c r="F117" s="176"/>
      <c r="G117" s="5">
        <v>0</v>
      </c>
      <c r="H117" s="157">
        <f t="shared" si="66"/>
        <v>0</v>
      </c>
      <c r="I117" s="157"/>
      <c r="J117" s="157">
        <v>0</v>
      </c>
      <c r="K117" s="110">
        <f t="shared" si="67"/>
        <v>0</v>
      </c>
      <c r="L117" s="110"/>
      <c r="M117" s="110">
        <v>0</v>
      </c>
      <c r="N117" s="3">
        <v>12</v>
      </c>
      <c r="P117" s="4"/>
      <c r="Q117" s="4"/>
      <c r="R117" s="4"/>
      <c r="S117" s="4"/>
      <c r="T117" s="4"/>
      <c r="U117" s="4"/>
      <c r="V117" s="4"/>
      <c r="W117" s="4"/>
      <c r="X117" s="4"/>
    </row>
    <row r="118" spans="1:24" s="3" customFormat="1" ht="22.5" hidden="1">
      <c r="A118" s="3" t="s">
        <v>289</v>
      </c>
      <c r="C118" s="12"/>
      <c r="D118" s="16" t="s">
        <v>294</v>
      </c>
      <c r="E118" s="176">
        <f t="shared" si="68"/>
        <v>0</v>
      </c>
      <c r="F118" s="176">
        <v>0</v>
      </c>
      <c r="G118" s="5">
        <v>0</v>
      </c>
      <c r="H118" s="157">
        <f t="shared" si="66"/>
        <v>0</v>
      </c>
      <c r="I118" s="157">
        <v>0</v>
      </c>
      <c r="J118" s="157">
        <v>0</v>
      </c>
      <c r="K118" s="110">
        <f t="shared" si="67"/>
        <v>0</v>
      </c>
      <c r="L118" s="110"/>
      <c r="M118" s="110">
        <v>0</v>
      </c>
      <c r="N118" s="3">
        <v>13</v>
      </c>
      <c r="P118" s="4"/>
      <c r="Q118" s="4"/>
      <c r="R118" s="4"/>
      <c r="S118" s="4"/>
      <c r="T118" s="4"/>
      <c r="U118" s="4"/>
      <c r="V118" s="4"/>
      <c r="W118" s="4"/>
      <c r="X118" s="4"/>
    </row>
    <row r="119" spans="1:24" s="3" customFormat="1" hidden="1">
      <c r="A119" s="3" t="str">
        <f t="shared" si="64"/>
        <v>b</v>
      </c>
      <c r="C119" s="12"/>
      <c r="D119" s="17" t="s">
        <v>296</v>
      </c>
      <c r="E119" s="10"/>
      <c r="F119" s="10">
        <v>0</v>
      </c>
      <c r="G119" s="10">
        <v>0</v>
      </c>
      <c r="H119" s="159"/>
      <c r="I119" s="159">
        <v>0</v>
      </c>
      <c r="J119" s="159">
        <v>0</v>
      </c>
      <c r="K119" s="113">
        <f t="shared" si="67"/>
        <v>0</v>
      </c>
      <c r="L119" s="113">
        <v>0</v>
      </c>
      <c r="M119" s="113">
        <v>0</v>
      </c>
      <c r="N119" s="3">
        <v>14</v>
      </c>
      <c r="P119" s="4"/>
      <c r="Q119" s="4"/>
      <c r="R119" s="4"/>
      <c r="S119" s="4"/>
      <c r="T119" s="4"/>
      <c r="U119" s="4"/>
      <c r="V119" s="4"/>
      <c r="W119" s="4"/>
      <c r="X119" s="4"/>
    </row>
    <row r="120" spans="1:24" s="3" customFormat="1" hidden="1">
      <c r="A120" s="3" t="str">
        <f t="shared" si="64"/>
        <v>b</v>
      </c>
      <c r="C120" s="12"/>
      <c r="D120" s="17" t="s">
        <v>297</v>
      </c>
      <c r="E120" s="10">
        <f t="shared" ref="E120:E125" si="69">F120+G120</f>
        <v>0</v>
      </c>
      <c r="F120" s="10">
        <v>0</v>
      </c>
      <c r="G120" s="10">
        <v>0</v>
      </c>
      <c r="H120" s="159">
        <f t="shared" ref="H120:H125" si="70">I120+J120</f>
        <v>0</v>
      </c>
      <c r="I120" s="159">
        <v>0</v>
      </c>
      <c r="J120" s="159">
        <v>0</v>
      </c>
      <c r="K120" s="113">
        <f t="shared" si="67"/>
        <v>0</v>
      </c>
      <c r="L120" s="113">
        <v>0</v>
      </c>
      <c r="M120" s="113">
        <v>0</v>
      </c>
      <c r="N120" s="3">
        <v>15</v>
      </c>
      <c r="P120" s="4"/>
      <c r="Q120" s="4"/>
      <c r="R120" s="4"/>
      <c r="S120" s="4"/>
      <c r="T120" s="4"/>
      <c r="U120" s="4"/>
      <c r="V120" s="4"/>
      <c r="W120" s="4"/>
      <c r="X120" s="4"/>
    </row>
    <row r="121" spans="1:24" s="3" customFormat="1" hidden="1">
      <c r="A121" s="3" t="str">
        <f t="shared" si="64"/>
        <v>b</v>
      </c>
      <c r="C121" s="12"/>
      <c r="D121" s="17" t="s">
        <v>298</v>
      </c>
      <c r="E121" s="10">
        <f t="shared" si="69"/>
        <v>0</v>
      </c>
      <c r="F121" s="10">
        <v>0</v>
      </c>
      <c r="G121" s="10">
        <v>0</v>
      </c>
      <c r="H121" s="159">
        <f t="shared" si="70"/>
        <v>0</v>
      </c>
      <c r="I121" s="159">
        <v>0</v>
      </c>
      <c r="J121" s="159">
        <v>0</v>
      </c>
      <c r="K121" s="113">
        <f t="shared" si="67"/>
        <v>0</v>
      </c>
      <c r="L121" s="113">
        <v>0</v>
      </c>
      <c r="M121" s="113">
        <v>0</v>
      </c>
      <c r="N121" s="3">
        <v>16</v>
      </c>
      <c r="P121" s="4"/>
      <c r="Q121" s="4"/>
      <c r="R121" s="4"/>
      <c r="S121" s="4"/>
      <c r="T121" s="4"/>
      <c r="U121" s="4"/>
      <c r="V121" s="4"/>
      <c r="W121" s="4"/>
      <c r="X121" s="4"/>
    </row>
    <row r="122" spans="1:24" s="3" customFormat="1" hidden="1">
      <c r="A122" s="3" t="str">
        <f t="shared" si="64"/>
        <v>b</v>
      </c>
      <c r="C122" s="12"/>
      <c r="D122" s="17" t="s">
        <v>299</v>
      </c>
      <c r="E122" s="10">
        <f t="shared" si="69"/>
        <v>0</v>
      </c>
      <c r="F122" s="10">
        <v>0</v>
      </c>
      <c r="G122" s="10">
        <v>0</v>
      </c>
      <c r="H122" s="159">
        <f t="shared" si="70"/>
        <v>0</v>
      </c>
      <c r="I122" s="159">
        <v>0</v>
      </c>
      <c r="J122" s="159">
        <v>0</v>
      </c>
      <c r="K122" s="113">
        <f t="shared" si="67"/>
        <v>0</v>
      </c>
      <c r="L122" s="113">
        <v>0</v>
      </c>
      <c r="M122" s="113">
        <v>0</v>
      </c>
      <c r="N122" s="3">
        <v>17</v>
      </c>
      <c r="P122" s="4"/>
      <c r="Q122" s="4"/>
      <c r="R122" s="4"/>
      <c r="S122" s="4"/>
      <c r="T122" s="4"/>
      <c r="U122" s="4"/>
      <c r="V122" s="4"/>
      <c r="W122" s="4"/>
      <c r="X122" s="4"/>
    </row>
    <row r="123" spans="1:24" s="3" customFormat="1" hidden="1">
      <c r="A123" s="3" t="str">
        <f t="shared" si="64"/>
        <v>b</v>
      </c>
      <c r="C123" s="12"/>
      <c r="D123" s="17" t="s">
        <v>300</v>
      </c>
      <c r="E123" s="10">
        <f t="shared" si="69"/>
        <v>0</v>
      </c>
      <c r="F123" s="10"/>
      <c r="G123" s="10">
        <v>0</v>
      </c>
      <c r="H123" s="159">
        <f t="shared" si="70"/>
        <v>0</v>
      </c>
      <c r="I123" s="159"/>
      <c r="J123" s="159">
        <v>0</v>
      </c>
      <c r="K123" s="113">
        <f t="shared" si="67"/>
        <v>0</v>
      </c>
      <c r="L123" s="113"/>
      <c r="M123" s="113">
        <v>0</v>
      </c>
      <c r="N123" s="3">
        <v>18</v>
      </c>
      <c r="P123" s="4"/>
      <c r="Q123" s="4"/>
      <c r="R123" s="4"/>
      <c r="S123" s="4"/>
      <c r="T123" s="4"/>
      <c r="U123" s="4"/>
      <c r="V123" s="4"/>
      <c r="W123" s="4"/>
      <c r="X123" s="4"/>
    </row>
    <row r="124" spans="1:24" s="3" customFormat="1" hidden="1">
      <c r="A124" s="3" t="str">
        <f t="shared" si="64"/>
        <v>b</v>
      </c>
      <c r="C124" s="12"/>
      <c r="D124" s="18" t="s">
        <v>21</v>
      </c>
      <c r="E124" s="9">
        <f t="shared" si="69"/>
        <v>0</v>
      </c>
      <c r="F124" s="9">
        <v>0</v>
      </c>
      <c r="G124" s="9">
        <v>0</v>
      </c>
      <c r="H124" s="158">
        <f t="shared" si="70"/>
        <v>0</v>
      </c>
      <c r="I124" s="158"/>
      <c r="J124" s="158">
        <v>0</v>
      </c>
      <c r="K124" s="112">
        <f t="shared" si="67"/>
        <v>0</v>
      </c>
      <c r="L124" s="112">
        <v>0</v>
      </c>
      <c r="M124" s="112">
        <v>0</v>
      </c>
      <c r="N124" s="3">
        <v>19</v>
      </c>
      <c r="P124" s="4"/>
      <c r="Q124" s="4"/>
      <c r="R124" s="4"/>
      <c r="S124" s="4"/>
      <c r="T124" s="4"/>
      <c r="U124" s="4"/>
      <c r="V124" s="4"/>
      <c r="W124" s="4"/>
      <c r="X124" s="4"/>
    </row>
    <row r="125" spans="1:24" s="3" customFormat="1" hidden="1">
      <c r="A125" s="3" t="str">
        <f t="shared" si="64"/>
        <v>b</v>
      </c>
      <c r="C125" s="12"/>
      <c r="D125" s="18" t="s">
        <v>120</v>
      </c>
      <c r="E125" s="9">
        <f t="shared" si="69"/>
        <v>0</v>
      </c>
      <c r="F125" s="9">
        <v>0</v>
      </c>
      <c r="G125" s="9">
        <v>0</v>
      </c>
      <c r="H125" s="158">
        <f t="shared" si="70"/>
        <v>0</v>
      </c>
      <c r="I125" s="158">
        <v>0</v>
      </c>
      <c r="J125" s="158">
        <v>0</v>
      </c>
      <c r="K125" s="112">
        <f t="shared" si="67"/>
        <v>0</v>
      </c>
      <c r="L125" s="112">
        <v>0</v>
      </c>
      <c r="M125" s="112">
        <v>0</v>
      </c>
      <c r="N125" s="3">
        <v>20</v>
      </c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22.5">
      <c r="A126" s="21" t="str">
        <f t="shared" si="64"/>
        <v>a</v>
      </c>
      <c r="B126" s="21" t="s">
        <v>114</v>
      </c>
      <c r="C126" s="7" t="s">
        <v>105</v>
      </c>
      <c r="D126" s="22" t="s">
        <v>156</v>
      </c>
      <c r="E126" s="176">
        <f>E146+E166+E186+E206</f>
        <v>485.017</v>
      </c>
      <c r="F126" s="176">
        <f t="shared" ref="F126:M126" si="71">F146+F166+F186+F206</f>
        <v>485.017</v>
      </c>
      <c r="G126" s="5">
        <f t="shared" si="71"/>
        <v>0</v>
      </c>
      <c r="H126" s="157">
        <f>I126+J126</f>
        <v>325.14999999999998</v>
      </c>
      <c r="I126" s="157">
        <f>I146+I166+I186+I206</f>
        <v>325.14999999999998</v>
      </c>
      <c r="J126" s="157">
        <f t="shared" si="71"/>
        <v>0</v>
      </c>
      <c r="K126" s="110">
        <f>L126+M126</f>
        <v>0</v>
      </c>
      <c r="L126" s="110">
        <f t="shared" si="71"/>
        <v>0</v>
      </c>
      <c r="M126" s="110">
        <f t="shared" si="71"/>
        <v>0</v>
      </c>
      <c r="N126" s="3">
        <v>1</v>
      </c>
      <c r="O126" s="3" t="s">
        <v>114</v>
      </c>
    </row>
    <row r="127" spans="1:24" hidden="1">
      <c r="A127" s="21" t="str">
        <f t="shared" si="64"/>
        <v>b</v>
      </c>
      <c r="C127" s="28"/>
      <c r="D127" s="19" t="s">
        <v>99</v>
      </c>
      <c r="E127" s="8">
        <f t="shared" ref="E127:M127" si="72">E147+E167+E187+E207</f>
        <v>0</v>
      </c>
      <c r="F127" s="8">
        <f t="shared" si="72"/>
        <v>0</v>
      </c>
      <c r="G127" s="8">
        <f t="shared" si="72"/>
        <v>0</v>
      </c>
      <c r="H127" s="204">
        <f t="shared" si="72"/>
        <v>0</v>
      </c>
      <c r="I127" s="204">
        <f t="shared" si="72"/>
        <v>0</v>
      </c>
      <c r="J127" s="204">
        <f t="shared" si="72"/>
        <v>0</v>
      </c>
      <c r="K127" s="111">
        <f t="shared" si="67"/>
        <v>0</v>
      </c>
      <c r="L127" s="111">
        <f t="shared" si="72"/>
        <v>0</v>
      </c>
      <c r="M127" s="111">
        <f t="shared" si="72"/>
        <v>0</v>
      </c>
      <c r="N127" s="3">
        <v>2</v>
      </c>
      <c r="O127" s="3" t="s">
        <v>114</v>
      </c>
    </row>
    <row r="128" spans="1:24">
      <c r="A128" s="21" t="str">
        <f t="shared" si="64"/>
        <v>a</v>
      </c>
      <c r="C128" s="28"/>
      <c r="D128" s="23" t="s">
        <v>5</v>
      </c>
      <c r="E128" s="9">
        <f t="shared" ref="E128:M128" si="73">E148+E168+E188+E208</f>
        <v>43.704000000000001</v>
      </c>
      <c r="F128" s="9">
        <f t="shared" si="73"/>
        <v>43.704000000000001</v>
      </c>
      <c r="G128" s="9">
        <f t="shared" si="73"/>
        <v>0</v>
      </c>
      <c r="H128" s="158">
        <f>I128+J128</f>
        <v>325.14999999999998</v>
      </c>
      <c r="I128" s="158">
        <f t="shared" si="73"/>
        <v>325.14999999999998</v>
      </c>
      <c r="J128" s="158">
        <f t="shared" si="73"/>
        <v>0</v>
      </c>
      <c r="K128" s="112">
        <f>L128+M128</f>
        <v>0</v>
      </c>
      <c r="L128" s="112">
        <f t="shared" si="73"/>
        <v>0</v>
      </c>
      <c r="M128" s="112">
        <f t="shared" si="73"/>
        <v>0</v>
      </c>
      <c r="N128" s="3">
        <v>3</v>
      </c>
      <c r="O128" s="3" t="s">
        <v>114</v>
      </c>
    </row>
    <row r="129" spans="1:24" hidden="1">
      <c r="A129" s="21" t="str">
        <f t="shared" si="64"/>
        <v>b</v>
      </c>
      <c r="C129" s="28"/>
      <c r="D129" s="17" t="s">
        <v>301</v>
      </c>
      <c r="E129" s="10">
        <f t="shared" ref="E129:M129" si="74">E149+E169+E189+E209</f>
        <v>0</v>
      </c>
      <c r="F129" s="10">
        <f t="shared" si="74"/>
        <v>0</v>
      </c>
      <c r="G129" s="10">
        <f t="shared" si="74"/>
        <v>0</v>
      </c>
      <c r="H129" s="159">
        <f t="shared" si="74"/>
        <v>0</v>
      </c>
      <c r="I129" s="159">
        <f t="shared" si="74"/>
        <v>0</v>
      </c>
      <c r="J129" s="159">
        <f t="shared" si="74"/>
        <v>0</v>
      </c>
      <c r="K129" s="113">
        <f t="shared" si="67"/>
        <v>0</v>
      </c>
      <c r="L129" s="113">
        <f t="shared" si="74"/>
        <v>0</v>
      </c>
      <c r="M129" s="113">
        <f t="shared" si="74"/>
        <v>0</v>
      </c>
      <c r="N129" s="3">
        <v>4</v>
      </c>
      <c r="O129" s="3" t="s">
        <v>114</v>
      </c>
    </row>
    <row r="130" spans="1:24" hidden="1">
      <c r="A130" s="21" t="str">
        <f t="shared" si="64"/>
        <v>b</v>
      </c>
      <c r="C130" s="28"/>
      <c r="D130" s="17" t="s">
        <v>295</v>
      </c>
      <c r="E130" s="10">
        <f t="shared" ref="E130:M130" si="75">E150+E170+E190+E210</f>
        <v>0</v>
      </c>
      <c r="F130" s="10">
        <f t="shared" si="75"/>
        <v>0</v>
      </c>
      <c r="G130" s="10">
        <f t="shared" si="75"/>
        <v>0</v>
      </c>
      <c r="H130" s="159">
        <f t="shared" si="75"/>
        <v>0</v>
      </c>
      <c r="I130" s="159">
        <f t="shared" si="75"/>
        <v>0</v>
      </c>
      <c r="J130" s="159">
        <f t="shared" si="75"/>
        <v>0</v>
      </c>
      <c r="K130" s="113">
        <f t="shared" si="67"/>
        <v>0</v>
      </c>
      <c r="L130" s="113">
        <f t="shared" si="75"/>
        <v>0</v>
      </c>
      <c r="M130" s="113">
        <f t="shared" si="75"/>
        <v>0</v>
      </c>
      <c r="N130" s="3">
        <v>5</v>
      </c>
      <c r="O130" s="3" t="s">
        <v>114</v>
      </c>
    </row>
    <row r="131" spans="1:24" s="3" customFormat="1" ht="22.5" hidden="1">
      <c r="A131" s="3" t="s">
        <v>289</v>
      </c>
      <c r="C131" s="12"/>
      <c r="D131" s="16" t="s">
        <v>290</v>
      </c>
      <c r="E131" s="176">
        <f t="shared" ref="E131:M131" si="76">E151+E171+E191+E211</f>
        <v>0</v>
      </c>
      <c r="F131" s="176">
        <f t="shared" si="76"/>
        <v>0</v>
      </c>
      <c r="G131" s="5">
        <f t="shared" si="76"/>
        <v>0</v>
      </c>
      <c r="H131" s="157">
        <f t="shared" si="76"/>
        <v>0</v>
      </c>
      <c r="I131" s="157">
        <f t="shared" si="76"/>
        <v>0</v>
      </c>
      <c r="J131" s="157">
        <f t="shared" si="76"/>
        <v>0</v>
      </c>
      <c r="K131" s="110">
        <f t="shared" si="67"/>
        <v>0</v>
      </c>
      <c r="L131" s="110">
        <f t="shared" si="76"/>
        <v>0</v>
      </c>
      <c r="M131" s="110">
        <f t="shared" si="76"/>
        <v>0</v>
      </c>
      <c r="N131" s="3">
        <v>6</v>
      </c>
      <c r="O131" s="3" t="s">
        <v>114</v>
      </c>
      <c r="P131" s="4"/>
      <c r="Q131" s="4"/>
      <c r="R131" s="4"/>
      <c r="S131" s="4"/>
      <c r="T131" s="4"/>
      <c r="U131" s="4"/>
      <c r="V131" s="4"/>
      <c r="W131" s="4"/>
      <c r="X131" s="4"/>
    </row>
    <row r="132" spans="1:24" s="3" customFormat="1" hidden="1">
      <c r="A132" s="3" t="s">
        <v>289</v>
      </c>
      <c r="C132" s="12"/>
      <c r="D132" s="16" t="s">
        <v>102</v>
      </c>
      <c r="E132" s="176">
        <f t="shared" ref="E132:M132" si="77">E152+E172+E192+E212</f>
        <v>0</v>
      </c>
      <c r="F132" s="176">
        <f t="shared" si="77"/>
        <v>0</v>
      </c>
      <c r="G132" s="5">
        <f t="shared" si="77"/>
        <v>0</v>
      </c>
      <c r="H132" s="157">
        <f t="shared" si="77"/>
        <v>0</v>
      </c>
      <c r="I132" s="157">
        <f t="shared" si="77"/>
        <v>0</v>
      </c>
      <c r="J132" s="157">
        <f t="shared" si="77"/>
        <v>0</v>
      </c>
      <c r="K132" s="110">
        <f t="shared" si="67"/>
        <v>0</v>
      </c>
      <c r="L132" s="110">
        <f t="shared" si="77"/>
        <v>0</v>
      </c>
      <c r="M132" s="110">
        <f t="shared" si="77"/>
        <v>0</v>
      </c>
      <c r="N132" s="3">
        <v>7</v>
      </c>
      <c r="O132" s="3" t="s">
        <v>114</v>
      </c>
      <c r="P132" s="4"/>
      <c r="Q132" s="4"/>
      <c r="R132" s="4"/>
      <c r="S132" s="4"/>
      <c r="T132" s="4"/>
      <c r="U132" s="4"/>
      <c r="V132" s="4"/>
      <c r="W132" s="4"/>
      <c r="X132" s="4"/>
    </row>
    <row r="133" spans="1:24" s="3" customFormat="1" hidden="1">
      <c r="A133" s="3" t="s">
        <v>289</v>
      </c>
      <c r="C133" s="12"/>
      <c r="D133" s="16" t="s">
        <v>101</v>
      </c>
      <c r="E133" s="176">
        <f t="shared" ref="E133:M133" si="78">E153+E173+E193+E213</f>
        <v>0</v>
      </c>
      <c r="F133" s="176">
        <f t="shared" si="78"/>
        <v>0</v>
      </c>
      <c r="G133" s="5">
        <f t="shared" si="78"/>
        <v>0</v>
      </c>
      <c r="H133" s="157">
        <f t="shared" si="78"/>
        <v>0</v>
      </c>
      <c r="I133" s="157">
        <f t="shared" si="78"/>
        <v>0</v>
      </c>
      <c r="J133" s="157">
        <f t="shared" si="78"/>
        <v>0</v>
      </c>
      <c r="K133" s="110">
        <f t="shared" si="67"/>
        <v>0</v>
      </c>
      <c r="L133" s="110">
        <f t="shared" si="78"/>
        <v>0</v>
      </c>
      <c r="M133" s="110">
        <f t="shared" si="78"/>
        <v>0</v>
      </c>
      <c r="N133" s="3">
        <v>8</v>
      </c>
      <c r="O133" s="3" t="s">
        <v>114</v>
      </c>
      <c r="P133" s="4"/>
      <c r="Q133" s="4"/>
      <c r="R133" s="4"/>
      <c r="S133" s="4"/>
      <c r="T133" s="4"/>
      <c r="U133" s="4"/>
      <c r="V133" s="4"/>
      <c r="W133" s="4"/>
      <c r="X133" s="4"/>
    </row>
    <row r="134" spans="1:24" s="3" customFormat="1" hidden="1">
      <c r="A134" s="3" t="s">
        <v>289</v>
      </c>
      <c r="C134" s="12"/>
      <c r="D134" s="16" t="s">
        <v>291</v>
      </c>
      <c r="E134" s="176">
        <f t="shared" ref="E134:M134" si="79">E154+E174+E194+E214</f>
        <v>0</v>
      </c>
      <c r="F134" s="176">
        <f t="shared" si="79"/>
        <v>0</v>
      </c>
      <c r="G134" s="5">
        <f t="shared" si="79"/>
        <v>0</v>
      </c>
      <c r="H134" s="157">
        <f t="shared" si="79"/>
        <v>0</v>
      </c>
      <c r="I134" s="157">
        <f t="shared" si="79"/>
        <v>0</v>
      </c>
      <c r="J134" s="157">
        <f t="shared" si="79"/>
        <v>0</v>
      </c>
      <c r="K134" s="110">
        <f t="shared" si="67"/>
        <v>0</v>
      </c>
      <c r="L134" s="110">
        <f t="shared" si="79"/>
        <v>0</v>
      </c>
      <c r="M134" s="110">
        <f t="shared" si="79"/>
        <v>0</v>
      </c>
      <c r="N134" s="3">
        <v>9</v>
      </c>
      <c r="P134" s="4"/>
      <c r="Q134" s="4"/>
      <c r="R134" s="4"/>
      <c r="S134" s="4"/>
      <c r="T134" s="4"/>
      <c r="U134" s="4"/>
      <c r="V134" s="4"/>
      <c r="W134" s="4"/>
      <c r="X134" s="4"/>
    </row>
    <row r="135" spans="1:24" s="3" customFormat="1" hidden="1">
      <c r="A135" s="3" t="s">
        <v>289</v>
      </c>
      <c r="C135" s="12"/>
      <c r="D135" s="16" t="s">
        <v>100</v>
      </c>
      <c r="E135" s="176">
        <f t="shared" ref="E135:M135" si="80">E155+E175+E195+E215</f>
        <v>0</v>
      </c>
      <c r="F135" s="176">
        <f t="shared" si="80"/>
        <v>0</v>
      </c>
      <c r="G135" s="5">
        <f t="shared" si="80"/>
        <v>0</v>
      </c>
      <c r="H135" s="157">
        <f t="shared" si="80"/>
        <v>0</v>
      </c>
      <c r="I135" s="157">
        <f t="shared" si="80"/>
        <v>0</v>
      </c>
      <c r="J135" s="157">
        <f t="shared" si="80"/>
        <v>0</v>
      </c>
      <c r="K135" s="110">
        <f t="shared" si="67"/>
        <v>0</v>
      </c>
      <c r="L135" s="110">
        <f t="shared" si="80"/>
        <v>0</v>
      </c>
      <c r="M135" s="110">
        <f t="shared" si="80"/>
        <v>0</v>
      </c>
      <c r="N135" s="3">
        <v>10</v>
      </c>
      <c r="P135" s="4"/>
      <c r="Q135" s="4"/>
      <c r="R135" s="4"/>
      <c r="S135" s="4"/>
      <c r="T135" s="4"/>
      <c r="U135" s="4"/>
      <c r="V135" s="4"/>
      <c r="W135" s="4"/>
      <c r="X135" s="4"/>
    </row>
    <row r="136" spans="1:24" s="3" customFormat="1" ht="33.75" hidden="1">
      <c r="A136" s="3" t="s">
        <v>289</v>
      </c>
      <c r="C136" s="12"/>
      <c r="D136" s="16" t="s">
        <v>292</v>
      </c>
      <c r="E136" s="176">
        <f t="shared" ref="E136:M136" si="81">E156+E176+E196+E216</f>
        <v>0</v>
      </c>
      <c r="F136" s="176">
        <f t="shared" si="81"/>
        <v>0</v>
      </c>
      <c r="G136" s="5">
        <f t="shared" si="81"/>
        <v>0</v>
      </c>
      <c r="H136" s="157">
        <f t="shared" si="81"/>
        <v>0</v>
      </c>
      <c r="I136" s="157">
        <f t="shared" si="81"/>
        <v>0</v>
      </c>
      <c r="J136" s="157">
        <f t="shared" si="81"/>
        <v>0</v>
      </c>
      <c r="K136" s="110">
        <f t="shared" si="67"/>
        <v>0</v>
      </c>
      <c r="L136" s="110">
        <f t="shared" si="81"/>
        <v>0</v>
      </c>
      <c r="M136" s="110">
        <f t="shared" si="81"/>
        <v>0</v>
      </c>
      <c r="N136" s="3">
        <v>11</v>
      </c>
      <c r="O136" s="3" t="s">
        <v>114</v>
      </c>
      <c r="P136" s="4"/>
      <c r="Q136" s="4"/>
      <c r="R136" s="4"/>
      <c r="S136" s="4"/>
      <c r="T136" s="4"/>
      <c r="U136" s="4"/>
      <c r="V136" s="4"/>
      <c r="W136" s="4"/>
      <c r="X136" s="4"/>
    </row>
    <row r="137" spans="1:24" s="3" customFormat="1" ht="33.75" hidden="1">
      <c r="A137" s="3" t="s">
        <v>289</v>
      </c>
      <c r="C137" s="12"/>
      <c r="D137" s="16" t="s">
        <v>293</v>
      </c>
      <c r="E137" s="176">
        <f t="shared" ref="E137:M137" si="82">E157+E177+E197+E217</f>
        <v>0</v>
      </c>
      <c r="F137" s="176">
        <f t="shared" si="82"/>
        <v>0</v>
      </c>
      <c r="G137" s="5">
        <f t="shared" si="82"/>
        <v>0</v>
      </c>
      <c r="H137" s="157">
        <f t="shared" si="82"/>
        <v>0</v>
      </c>
      <c r="I137" s="157">
        <f t="shared" si="82"/>
        <v>0</v>
      </c>
      <c r="J137" s="157">
        <f t="shared" si="82"/>
        <v>0</v>
      </c>
      <c r="K137" s="110">
        <f t="shared" si="67"/>
        <v>0</v>
      </c>
      <c r="L137" s="110">
        <f t="shared" si="82"/>
        <v>0</v>
      </c>
      <c r="M137" s="110">
        <f t="shared" si="82"/>
        <v>0</v>
      </c>
      <c r="N137" s="3">
        <v>12</v>
      </c>
      <c r="O137" s="3" t="s">
        <v>114</v>
      </c>
      <c r="P137" s="4"/>
      <c r="Q137" s="4"/>
      <c r="R137" s="4"/>
      <c r="S137" s="4"/>
      <c r="T137" s="4"/>
      <c r="U137" s="4"/>
      <c r="V137" s="4"/>
      <c r="W137" s="4"/>
      <c r="X137" s="4"/>
    </row>
    <row r="138" spans="1:24" s="3" customFormat="1" ht="22.5" hidden="1">
      <c r="A138" s="3" t="s">
        <v>289</v>
      </c>
      <c r="C138" s="12"/>
      <c r="D138" s="16" t="s">
        <v>294</v>
      </c>
      <c r="E138" s="176">
        <f t="shared" ref="E138:M138" si="83">E158+E178+E198+E218</f>
        <v>0</v>
      </c>
      <c r="F138" s="176">
        <f t="shared" si="83"/>
        <v>0</v>
      </c>
      <c r="G138" s="5">
        <f t="shared" si="83"/>
        <v>0</v>
      </c>
      <c r="H138" s="157">
        <f t="shared" si="83"/>
        <v>0</v>
      </c>
      <c r="I138" s="157">
        <f t="shared" si="83"/>
        <v>0</v>
      </c>
      <c r="J138" s="157">
        <f t="shared" si="83"/>
        <v>0</v>
      </c>
      <c r="K138" s="110">
        <f t="shared" si="67"/>
        <v>0</v>
      </c>
      <c r="L138" s="110">
        <f t="shared" si="83"/>
        <v>0</v>
      </c>
      <c r="M138" s="110">
        <f t="shared" si="83"/>
        <v>0</v>
      </c>
      <c r="N138" s="3">
        <v>13</v>
      </c>
      <c r="O138" s="3" t="s">
        <v>114</v>
      </c>
      <c r="P138" s="4"/>
      <c r="Q138" s="4"/>
      <c r="R138" s="4"/>
      <c r="S138" s="4"/>
      <c r="T138" s="4"/>
      <c r="U138" s="4"/>
      <c r="V138" s="4"/>
      <c r="W138" s="4"/>
      <c r="X138" s="4"/>
    </row>
    <row r="139" spans="1:24">
      <c r="A139" s="21" t="str">
        <f t="shared" si="64"/>
        <v>a</v>
      </c>
      <c r="C139" s="28"/>
      <c r="D139" s="17" t="s">
        <v>296</v>
      </c>
      <c r="E139" s="10">
        <f t="shared" ref="E139:M139" si="84">E159+E179+E199+E219</f>
        <v>43.704000000000001</v>
      </c>
      <c r="F139" s="10">
        <f t="shared" si="84"/>
        <v>43.704000000000001</v>
      </c>
      <c r="G139" s="10">
        <f t="shared" si="84"/>
        <v>0</v>
      </c>
      <c r="H139" s="159">
        <f>I139+J139</f>
        <v>0</v>
      </c>
      <c r="I139" s="159">
        <f t="shared" si="84"/>
        <v>0</v>
      </c>
      <c r="J139" s="159">
        <f t="shared" si="84"/>
        <v>0</v>
      </c>
      <c r="K139" s="113">
        <f>L139+M139</f>
        <v>0</v>
      </c>
      <c r="L139" s="113">
        <f t="shared" si="84"/>
        <v>0</v>
      </c>
      <c r="M139" s="113">
        <f t="shared" si="84"/>
        <v>0</v>
      </c>
      <c r="N139" s="3">
        <v>14</v>
      </c>
    </row>
    <row r="140" spans="1:24" hidden="1">
      <c r="A140" s="21" t="str">
        <f t="shared" si="64"/>
        <v>b</v>
      </c>
      <c r="C140" s="28"/>
      <c r="D140" s="17" t="s">
        <v>297</v>
      </c>
      <c r="E140" s="10">
        <f t="shared" ref="E140:M140" si="85">E160+E180+E200+E220</f>
        <v>0</v>
      </c>
      <c r="F140" s="10">
        <f t="shared" si="85"/>
        <v>0</v>
      </c>
      <c r="G140" s="10">
        <f t="shared" si="85"/>
        <v>0</v>
      </c>
      <c r="H140" s="159">
        <f t="shared" si="85"/>
        <v>0</v>
      </c>
      <c r="I140" s="159">
        <f t="shared" si="85"/>
        <v>0</v>
      </c>
      <c r="J140" s="159">
        <f t="shared" si="85"/>
        <v>0</v>
      </c>
      <c r="K140" s="113">
        <f t="shared" si="67"/>
        <v>0</v>
      </c>
      <c r="L140" s="113">
        <f t="shared" si="85"/>
        <v>0</v>
      </c>
      <c r="M140" s="113">
        <f t="shared" si="85"/>
        <v>0</v>
      </c>
      <c r="N140" s="3">
        <v>15</v>
      </c>
    </row>
    <row r="141" spans="1:24" s="3" customFormat="1" hidden="1">
      <c r="A141" s="3" t="str">
        <f t="shared" si="64"/>
        <v>b</v>
      </c>
      <c r="C141" s="12"/>
      <c r="D141" s="17" t="s">
        <v>298</v>
      </c>
      <c r="E141" s="10">
        <f t="shared" ref="E141:M141" si="86">E161+E181+E201+E221</f>
        <v>0</v>
      </c>
      <c r="F141" s="10">
        <f t="shared" si="86"/>
        <v>0</v>
      </c>
      <c r="G141" s="10">
        <f t="shared" si="86"/>
        <v>0</v>
      </c>
      <c r="H141" s="159">
        <f t="shared" si="86"/>
        <v>0</v>
      </c>
      <c r="I141" s="159">
        <f t="shared" si="86"/>
        <v>0</v>
      </c>
      <c r="J141" s="159">
        <f t="shared" si="86"/>
        <v>0</v>
      </c>
      <c r="K141" s="113">
        <f t="shared" si="67"/>
        <v>0</v>
      </c>
      <c r="L141" s="113">
        <f t="shared" si="86"/>
        <v>0</v>
      </c>
      <c r="M141" s="113">
        <f t="shared" si="86"/>
        <v>0</v>
      </c>
      <c r="N141" s="3">
        <v>16</v>
      </c>
      <c r="P141" s="4"/>
      <c r="Q141" s="4"/>
      <c r="R141" s="4"/>
      <c r="S141" s="4"/>
      <c r="T141" s="4"/>
      <c r="U141" s="4"/>
      <c r="V141" s="4"/>
      <c r="W141" s="4"/>
      <c r="X141" s="4"/>
    </row>
    <row r="142" spans="1:24" s="3" customFormat="1" hidden="1">
      <c r="A142" s="3" t="str">
        <f t="shared" si="64"/>
        <v>b</v>
      </c>
      <c r="C142" s="12"/>
      <c r="D142" s="17" t="s">
        <v>299</v>
      </c>
      <c r="E142" s="10">
        <f t="shared" ref="E142:M142" si="87">E162+E182+E202+E222</f>
        <v>0</v>
      </c>
      <c r="F142" s="10">
        <f t="shared" si="87"/>
        <v>0</v>
      </c>
      <c r="G142" s="10">
        <f t="shared" si="87"/>
        <v>0</v>
      </c>
      <c r="H142" s="159">
        <f t="shared" si="87"/>
        <v>0</v>
      </c>
      <c r="I142" s="159">
        <f t="shared" si="87"/>
        <v>0</v>
      </c>
      <c r="J142" s="159">
        <f t="shared" si="87"/>
        <v>0</v>
      </c>
      <c r="K142" s="113">
        <f t="shared" si="67"/>
        <v>0</v>
      </c>
      <c r="L142" s="113">
        <f t="shared" si="87"/>
        <v>0</v>
      </c>
      <c r="M142" s="113">
        <f t="shared" si="87"/>
        <v>0</v>
      </c>
      <c r="N142" s="3">
        <v>17</v>
      </c>
      <c r="P142" s="4"/>
      <c r="Q142" s="4"/>
      <c r="R142" s="4"/>
      <c r="S142" s="4"/>
      <c r="T142" s="4"/>
      <c r="U142" s="4"/>
      <c r="V142" s="4"/>
      <c r="W142" s="4"/>
      <c r="X142" s="4"/>
    </row>
    <row r="143" spans="1:24">
      <c r="A143" s="21" t="str">
        <f t="shared" ref="A143:A206" si="88">IF((E143+H143+K143)&gt;0,"a","b")</f>
        <v>a</v>
      </c>
      <c r="C143" s="28"/>
      <c r="D143" s="17" t="s">
        <v>300</v>
      </c>
      <c r="E143" s="10">
        <f t="shared" ref="E143:M143" si="89">E163+E183+E203+E223</f>
        <v>0</v>
      </c>
      <c r="F143" s="10">
        <f t="shared" si="89"/>
        <v>0</v>
      </c>
      <c r="G143" s="10">
        <f t="shared" si="89"/>
        <v>0</v>
      </c>
      <c r="H143" s="159">
        <f>I143+J143</f>
        <v>325.14999999999998</v>
      </c>
      <c r="I143" s="159">
        <f t="shared" si="89"/>
        <v>325.14999999999998</v>
      </c>
      <c r="J143" s="159">
        <f t="shared" si="89"/>
        <v>0</v>
      </c>
      <c r="K143" s="113">
        <f>L143+M143</f>
        <v>0</v>
      </c>
      <c r="L143" s="113">
        <f t="shared" si="89"/>
        <v>0</v>
      </c>
      <c r="M143" s="113">
        <f t="shared" si="89"/>
        <v>0</v>
      </c>
      <c r="N143" s="3">
        <v>18</v>
      </c>
    </row>
    <row r="144" spans="1:24" s="3" customFormat="1" hidden="1">
      <c r="A144" s="3" t="str">
        <f t="shared" si="88"/>
        <v>b</v>
      </c>
      <c r="C144" s="12"/>
      <c r="D144" s="18" t="s">
        <v>21</v>
      </c>
      <c r="E144" s="9">
        <f t="shared" ref="E144:M144" si="90">E164+E184+E204+E224</f>
        <v>0</v>
      </c>
      <c r="F144" s="9">
        <f t="shared" si="90"/>
        <v>0</v>
      </c>
      <c r="G144" s="9">
        <f t="shared" si="90"/>
        <v>0</v>
      </c>
      <c r="H144" s="158">
        <f t="shared" si="90"/>
        <v>0</v>
      </c>
      <c r="I144" s="158">
        <f t="shared" si="90"/>
        <v>0</v>
      </c>
      <c r="J144" s="158">
        <f t="shared" si="90"/>
        <v>0</v>
      </c>
      <c r="K144" s="112">
        <f t="shared" si="67"/>
        <v>0</v>
      </c>
      <c r="L144" s="112">
        <f t="shared" si="90"/>
        <v>0</v>
      </c>
      <c r="M144" s="112">
        <f t="shared" si="90"/>
        <v>0</v>
      </c>
      <c r="N144" s="3">
        <v>19</v>
      </c>
      <c r="P144" s="4"/>
      <c r="Q144" s="4"/>
      <c r="R144" s="4"/>
      <c r="S144" s="4"/>
      <c r="T144" s="4"/>
      <c r="U144" s="4"/>
      <c r="V144" s="4"/>
      <c r="W144" s="4"/>
      <c r="X144" s="4"/>
    </row>
    <row r="145" spans="1:24">
      <c r="A145" s="21" t="str">
        <f t="shared" si="88"/>
        <v>a</v>
      </c>
      <c r="C145" s="28"/>
      <c r="D145" s="23" t="s">
        <v>120</v>
      </c>
      <c r="E145" s="9">
        <f t="shared" ref="E145:M145" si="91">E165+E185+E205+E225</f>
        <v>441.31299999999999</v>
      </c>
      <c r="F145" s="9">
        <f t="shared" si="91"/>
        <v>441.31299999999999</v>
      </c>
      <c r="G145" s="9">
        <f t="shared" si="91"/>
        <v>0</v>
      </c>
      <c r="H145" s="158">
        <f>I145+J145</f>
        <v>0</v>
      </c>
      <c r="I145" s="158">
        <f>I165+I185+I205+I225</f>
        <v>0</v>
      </c>
      <c r="J145" s="158">
        <f t="shared" si="91"/>
        <v>0</v>
      </c>
      <c r="K145" s="112">
        <f>L145+M145</f>
        <v>0</v>
      </c>
      <c r="L145" s="112">
        <f t="shared" si="91"/>
        <v>0</v>
      </c>
      <c r="M145" s="112">
        <f t="shared" si="91"/>
        <v>0</v>
      </c>
      <c r="N145" s="3">
        <v>20</v>
      </c>
    </row>
    <row r="146" spans="1:24" ht="18">
      <c r="A146" s="21" t="str">
        <f t="shared" si="88"/>
        <v>a</v>
      </c>
      <c r="B146" s="21" t="s">
        <v>114</v>
      </c>
      <c r="C146" s="7" t="s">
        <v>180</v>
      </c>
      <c r="D146" s="22" t="s">
        <v>157</v>
      </c>
      <c r="E146" s="176">
        <f t="shared" ref="E146:E158" si="92">F146+G146</f>
        <v>0</v>
      </c>
      <c r="F146" s="176">
        <f>F148+F164+F165</f>
        <v>0</v>
      </c>
      <c r="G146" s="5">
        <f>G148+G164+G165</f>
        <v>0</v>
      </c>
      <c r="H146" s="157">
        <f>I146+J146</f>
        <v>325.14999999999998</v>
      </c>
      <c r="I146" s="157">
        <f>I148+I164+I165</f>
        <v>325.14999999999998</v>
      </c>
      <c r="J146" s="157">
        <f>J148+J164+J165</f>
        <v>0</v>
      </c>
      <c r="K146" s="110">
        <f t="shared" si="67"/>
        <v>0</v>
      </c>
      <c r="L146" s="110">
        <f>L148+L164+L165</f>
        <v>0</v>
      </c>
      <c r="M146" s="110">
        <f>M148+M164+M165</f>
        <v>0</v>
      </c>
      <c r="N146" s="3">
        <v>1</v>
      </c>
    </row>
    <row r="147" spans="1:24" s="3" customFormat="1" hidden="1">
      <c r="A147" s="3" t="str">
        <f t="shared" si="88"/>
        <v>b</v>
      </c>
      <c r="C147" s="12"/>
      <c r="D147" s="19" t="s">
        <v>99</v>
      </c>
      <c r="E147" s="8">
        <f t="shared" si="92"/>
        <v>0</v>
      </c>
      <c r="F147" s="8"/>
      <c r="G147" s="8"/>
      <c r="H147" s="204">
        <f t="shared" ref="H147:H158" si="93">I147+J147</f>
        <v>0</v>
      </c>
      <c r="I147" s="204"/>
      <c r="J147" s="204"/>
      <c r="K147" s="111">
        <f t="shared" si="67"/>
        <v>0</v>
      </c>
      <c r="L147" s="111"/>
      <c r="M147" s="111"/>
      <c r="N147" s="3">
        <v>2</v>
      </c>
      <c r="P147" s="4"/>
      <c r="Q147" s="4"/>
      <c r="R147" s="4"/>
      <c r="S147" s="4"/>
      <c r="T147" s="4"/>
      <c r="U147" s="4"/>
      <c r="V147" s="4"/>
      <c r="W147" s="4"/>
      <c r="X147" s="4"/>
    </row>
    <row r="148" spans="1:24">
      <c r="A148" s="21" t="str">
        <f t="shared" si="88"/>
        <v>a</v>
      </c>
      <c r="C148" s="28"/>
      <c r="D148" s="23" t="s">
        <v>5</v>
      </c>
      <c r="E148" s="9">
        <f t="shared" si="92"/>
        <v>0</v>
      </c>
      <c r="F148" s="9">
        <f>F149+F150+F160+F161+F162+F163</f>
        <v>0</v>
      </c>
      <c r="G148" s="9">
        <f>G149+G150+G160+G161+G162+G163</f>
        <v>0</v>
      </c>
      <c r="H148" s="158">
        <f t="shared" si="93"/>
        <v>325.14999999999998</v>
      </c>
      <c r="I148" s="158">
        <f>I149+I150+I160+I161+I162+I163</f>
        <v>325.14999999999998</v>
      </c>
      <c r="J148" s="158">
        <f>J149+J150+J160+J161+J162+J163</f>
        <v>0</v>
      </c>
      <c r="K148" s="112">
        <f t="shared" si="67"/>
        <v>0</v>
      </c>
      <c r="L148" s="112">
        <f>L149+L150+L160+L161+L162+L163</f>
        <v>0</v>
      </c>
      <c r="M148" s="112">
        <f>M149+M150+M160+M161+M162+M163</f>
        <v>0</v>
      </c>
      <c r="N148" s="3">
        <v>3</v>
      </c>
    </row>
    <row r="149" spans="1:24" s="3" customFormat="1" hidden="1">
      <c r="A149" s="3" t="str">
        <f t="shared" si="88"/>
        <v>b</v>
      </c>
      <c r="C149" s="12"/>
      <c r="D149" s="17" t="s">
        <v>301</v>
      </c>
      <c r="E149" s="10">
        <f t="shared" si="92"/>
        <v>0</v>
      </c>
      <c r="F149" s="10"/>
      <c r="G149" s="10"/>
      <c r="H149" s="159">
        <f t="shared" si="93"/>
        <v>0</v>
      </c>
      <c r="I149" s="159"/>
      <c r="J149" s="159"/>
      <c r="K149" s="113">
        <f t="shared" si="67"/>
        <v>0</v>
      </c>
      <c r="L149" s="113"/>
      <c r="M149" s="113"/>
      <c r="N149" s="3">
        <v>4</v>
      </c>
      <c r="P149" s="4">
        <f>K149-H149</f>
        <v>0</v>
      </c>
      <c r="Q149" s="4">
        <f>K149-E149</f>
        <v>0</v>
      </c>
      <c r="R149" s="4">
        <f>H149-E149</f>
        <v>0</v>
      </c>
      <c r="S149" s="4"/>
      <c r="T149" s="4"/>
      <c r="U149" s="4"/>
      <c r="V149" s="4"/>
      <c r="W149" s="4"/>
      <c r="X149" s="4"/>
    </row>
    <row r="150" spans="1:24" hidden="1">
      <c r="A150" s="21" t="str">
        <f t="shared" si="88"/>
        <v>b</v>
      </c>
      <c r="C150" s="28"/>
      <c r="D150" s="17" t="s">
        <v>295</v>
      </c>
      <c r="E150" s="10">
        <f t="shared" si="92"/>
        <v>0</v>
      </c>
      <c r="F150" s="10">
        <f>F151+F152+F153+F154+F155+F156+F157+F158</f>
        <v>0</v>
      </c>
      <c r="G150" s="10">
        <f>G151+G152+G153+G154+G155+G156+G157+G158</f>
        <v>0</v>
      </c>
      <c r="H150" s="159">
        <f t="shared" si="93"/>
        <v>0</v>
      </c>
      <c r="I150" s="159">
        <f>I151+I152+I153+I154+I155+I156+I157+I158</f>
        <v>0</v>
      </c>
      <c r="J150" s="159">
        <f>J151+J152+J153+J154+J155+J156+J157+J158</f>
        <v>0</v>
      </c>
      <c r="K150" s="113">
        <f t="shared" si="67"/>
        <v>0</v>
      </c>
      <c r="L150" s="113">
        <f>L151+L152+L153+L154+L155+L156+L157+L158</f>
        <v>0</v>
      </c>
      <c r="M150" s="113">
        <f>M151+M152+M153+M154+M155+M156+M157+M158</f>
        <v>0</v>
      </c>
      <c r="N150" s="3">
        <v>5</v>
      </c>
    </row>
    <row r="151" spans="1:24" s="3" customFormat="1" ht="22.5" hidden="1">
      <c r="A151" s="3" t="s">
        <v>289</v>
      </c>
      <c r="C151" s="12"/>
      <c r="D151" s="16" t="s">
        <v>290</v>
      </c>
      <c r="E151" s="176">
        <f t="shared" si="92"/>
        <v>0</v>
      </c>
      <c r="F151" s="176"/>
      <c r="G151" s="5"/>
      <c r="H151" s="157">
        <f t="shared" si="93"/>
        <v>0</v>
      </c>
      <c r="I151" s="157"/>
      <c r="J151" s="157"/>
      <c r="K151" s="110">
        <f t="shared" ref="K151:K214" si="94">L151+M151</f>
        <v>0</v>
      </c>
      <c r="L151" s="110"/>
      <c r="M151" s="110"/>
      <c r="N151" s="3">
        <v>6</v>
      </c>
      <c r="P151" s="4"/>
      <c r="Q151" s="4"/>
      <c r="R151" s="4"/>
      <c r="S151" s="4"/>
      <c r="T151" s="4"/>
      <c r="U151" s="4"/>
      <c r="V151" s="4"/>
      <c r="W151" s="4"/>
      <c r="X151" s="4"/>
    </row>
    <row r="152" spans="1:24" s="3" customFormat="1" hidden="1">
      <c r="A152" s="3" t="s">
        <v>289</v>
      </c>
      <c r="C152" s="12"/>
      <c r="D152" s="16" t="s">
        <v>102</v>
      </c>
      <c r="E152" s="176">
        <f t="shared" si="92"/>
        <v>0</v>
      </c>
      <c r="F152" s="176"/>
      <c r="G152" s="5"/>
      <c r="H152" s="157">
        <f t="shared" si="93"/>
        <v>0</v>
      </c>
      <c r="I152" s="157"/>
      <c r="J152" s="157"/>
      <c r="K152" s="110">
        <f t="shared" si="94"/>
        <v>0</v>
      </c>
      <c r="L152" s="110"/>
      <c r="M152" s="110"/>
      <c r="N152" s="3">
        <v>7</v>
      </c>
      <c r="P152" s="4"/>
      <c r="Q152" s="4"/>
      <c r="R152" s="4"/>
      <c r="S152" s="4"/>
      <c r="T152" s="4"/>
      <c r="U152" s="4"/>
      <c r="V152" s="4"/>
      <c r="W152" s="4"/>
      <c r="X152" s="4"/>
    </row>
    <row r="153" spans="1:24" s="3" customFormat="1" hidden="1">
      <c r="A153" s="3" t="s">
        <v>289</v>
      </c>
      <c r="C153" s="12"/>
      <c r="D153" s="16" t="s">
        <v>101</v>
      </c>
      <c r="E153" s="176">
        <f t="shared" si="92"/>
        <v>0</v>
      </c>
      <c r="F153" s="176"/>
      <c r="G153" s="5"/>
      <c r="H153" s="157">
        <f t="shared" si="93"/>
        <v>0</v>
      </c>
      <c r="I153" s="157"/>
      <c r="J153" s="157"/>
      <c r="K153" s="110">
        <f t="shared" si="94"/>
        <v>0</v>
      </c>
      <c r="L153" s="110"/>
      <c r="M153" s="110"/>
      <c r="N153" s="3">
        <v>8</v>
      </c>
      <c r="P153" s="4"/>
      <c r="Q153" s="4"/>
      <c r="R153" s="4"/>
      <c r="S153" s="4"/>
      <c r="T153" s="4"/>
      <c r="U153" s="4"/>
      <c r="V153" s="4"/>
      <c r="W153" s="4"/>
      <c r="X153" s="4"/>
    </row>
    <row r="154" spans="1:24" s="3" customFormat="1" hidden="1">
      <c r="A154" s="3" t="s">
        <v>289</v>
      </c>
      <c r="C154" s="12"/>
      <c r="D154" s="16" t="s">
        <v>291</v>
      </c>
      <c r="E154" s="176">
        <f t="shared" si="92"/>
        <v>0</v>
      </c>
      <c r="F154" s="176"/>
      <c r="G154" s="5"/>
      <c r="H154" s="157">
        <f t="shared" si="93"/>
        <v>0</v>
      </c>
      <c r="I154" s="157"/>
      <c r="J154" s="157"/>
      <c r="K154" s="110">
        <f t="shared" si="94"/>
        <v>0</v>
      </c>
      <c r="L154" s="110"/>
      <c r="M154" s="110"/>
      <c r="N154" s="3">
        <v>9</v>
      </c>
      <c r="P154" s="4"/>
      <c r="Q154" s="4"/>
      <c r="R154" s="4"/>
      <c r="S154" s="4"/>
      <c r="T154" s="4"/>
      <c r="U154" s="4"/>
      <c r="V154" s="4"/>
      <c r="W154" s="4"/>
      <c r="X154" s="4"/>
    </row>
    <row r="155" spans="1:24" s="3" customFormat="1" hidden="1">
      <c r="A155" s="3" t="s">
        <v>289</v>
      </c>
      <c r="C155" s="12"/>
      <c r="D155" s="16" t="s">
        <v>100</v>
      </c>
      <c r="E155" s="176">
        <f t="shared" si="92"/>
        <v>0</v>
      </c>
      <c r="F155" s="176"/>
      <c r="G155" s="5"/>
      <c r="H155" s="157">
        <f t="shared" si="93"/>
        <v>0</v>
      </c>
      <c r="I155" s="157"/>
      <c r="J155" s="157"/>
      <c r="K155" s="110">
        <f t="shared" si="94"/>
        <v>0</v>
      </c>
      <c r="L155" s="110"/>
      <c r="M155" s="110"/>
      <c r="N155" s="3">
        <v>10</v>
      </c>
      <c r="P155" s="4"/>
      <c r="Q155" s="4"/>
      <c r="R155" s="4"/>
      <c r="S155" s="4"/>
      <c r="T155" s="4"/>
      <c r="U155" s="4"/>
      <c r="V155" s="4"/>
      <c r="W155" s="4"/>
      <c r="X155" s="4"/>
    </row>
    <row r="156" spans="1:24" s="3" customFormat="1" ht="33.75" hidden="1">
      <c r="A156" s="3" t="s">
        <v>289</v>
      </c>
      <c r="C156" s="12"/>
      <c r="D156" s="16" t="s">
        <v>292</v>
      </c>
      <c r="E156" s="176">
        <f t="shared" si="92"/>
        <v>0</v>
      </c>
      <c r="F156" s="176"/>
      <c r="G156" s="5"/>
      <c r="H156" s="157">
        <f t="shared" si="93"/>
        <v>0</v>
      </c>
      <c r="I156" s="157"/>
      <c r="J156" s="157"/>
      <c r="K156" s="110">
        <f t="shared" si="94"/>
        <v>0</v>
      </c>
      <c r="L156" s="110"/>
      <c r="M156" s="110"/>
      <c r="N156" s="3">
        <v>11</v>
      </c>
      <c r="P156" s="4"/>
      <c r="Q156" s="4"/>
      <c r="R156" s="4"/>
      <c r="S156" s="4"/>
      <c r="T156" s="4"/>
      <c r="U156" s="4"/>
      <c r="V156" s="4"/>
      <c r="W156" s="4"/>
      <c r="X156" s="4"/>
    </row>
    <row r="157" spans="1:24" s="3" customFormat="1" ht="33.75" hidden="1">
      <c r="A157" s="3" t="s">
        <v>289</v>
      </c>
      <c r="C157" s="12"/>
      <c r="D157" s="16" t="s">
        <v>293</v>
      </c>
      <c r="E157" s="176">
        <f t="shared" si="92"/>
        <v>0</v>
      </c>
      <c r="F157" s="176"/>
      <c r="G157" s="5"/>
      <c r="H157" s="157">
        <f t="shared" si="93"/>
        <v>0</v>
      </c>
      <c r="I157" s="157"/>
      <c r="J157" s="157"/>
      <c r="K157" s="110">
        <f t="shared" si="94"/>
        <v>0</v>
      </c>
      <c r="L157" s="110"/>
      <c r="M157" s="110"/>
      <c r="N157" s="3">
        <v>12</v>
      </c>
      <c r="P157" s="4"/>
      <c r="Q157" s="4"/>
      <c r="R157" s="4"/>
      <c r="S157" s="4"/>
      <c r="T157" s="4"/>
      <c r="U157" s="4"/>
      <c r="V157" s="4"/>
      <c r="W157" s="4"/>
      <c r="X157" s="4"/>
    </row>
    <row r="158" spans="1:24" s="3" customFormat="1" ht="22.5" hidden="1">
      <c r="A158" s="3" t="s">
        <v>289</v>
      </c>
      <c r="C158" s="12"/>
      <c r="D158" s="16" t="s">
        <v>294</v>
      </c>
      <c r="E158" s="176">
        <f t="shared" si="92"/>
        <v>0</v>
      </c>
      <c r="F158" s="176"/>
      <c r="G158" s="5"/>
      <c r="H158" s="157">
        <f t="shared" si="93"/>
        <v>0</v>
      </c>
      <c r="I158" s="157">
        <v>0</v>
      </c>
      <c r="J158" s="157">
        <v>0</v>
      </c>
      <c r="K158" s="110">
        <f t="shared" si="94"/>
        <v>0</v>
      </c>
      <c r="L158" s="110">
        <v>0</v>
      </c>
      <c r="M158" s="110">
        <v>0</v>
      </c>
      <c r="N158" s="3">
        <v>13</v>
      </c>
      <c r="P158" s="4"/>
      <c r="Q158" s="4"/>
      <c r="R158" s="4"/>
      <c r="S158" s="4"/>
      <c r="T158" s="4"/>
      <c r="U158" s="4"/>
      <c r="V158" s="4"/>
      <c r="W158" s="4"/>
      <c r="X158" s="4"/>
    </row>
    <row r="159" spans="1:24" s="3" customFormat="1" hidden="1">
      <c r="A159" s="3" t="str">
        <f t="shared" si="88"/>
        <v>b</v>
      </c>
      <c r="C159" s="12"/>
      <c r="D159" s="17" t="s">
        <v>296</v>
      </c>
      <c r="E159" s="10"/>
      <c r="F159" s="10"/>
      <c r="G159" s="10"/>
      <c r="H159" s="159"/>
      <c r="I159" s="159"/>
      <c r="J159" s="159"/>
      <c r="K159" s="113">
        <f t="shared" si="94"/>
        <v>0</v>
      </c>
      <c r="L159" s="113"/>
      <c r="M159" s="113"/>
      <c r="N159" s="3">
        <v>14</v>
      </c>
      <c r="P159" s="4"/>
      <c r="Q159" s="4"/>
      <c r="R159" s="4"/>
      <c r="S159" s="4"/>
      <c r="T159" s="4"/>
      <c r="U159" s="4"/>
      <c r="V159" s="4"/>
      <c r="W159" s="4"/>
      <c r="X159" s="4"/>
    </row>
    <row r="160" spans="1:24" s="3" customFormat="1" hidden="1">
      <c r="A160" s="3" t="str">
        <f t="shared" si="88"/>
        <v>b</v>
      </c>
      <c r="C160" s="12"/>
      <c r="D160" s="17" t="s">
        <v>297</v>
      </c>
      <c r="E160" s="10">
        <f t="shared" ref="E160:E178" si="95">F160+G160</f>
        <v>0</v>
      </c>
      <c r="F160" s="10"/>
      <c r="G160" s="10"/>
      <c r="H160" s="159">
        <f t="shared" ref="H160:H178" si="96">I160+J160</f>
        <v>0</v>
      </c>
      <c r="I160" s="159"/>
      <c r="J160" s="159"/>
      <c r="K160" s="113">
        <f t="shared" si="94"/>
        <v>0</v>
      </c>
      <c r="L160" s="113"/>
      <c r="M160" s="113"/>
      <c r="N160" s="3">
        <v>15</v>
      </c>
      <c r="P160" s="4"/>
      <c r="Q160" s="4"/>
      <c r="R160" s="4"/>
      <c r="S160" s="4"/>
      <c r="T160" s="4"/>
      <c r="U160" s="4"/>
      <c r="V160" s="4"/>
      <c r="W160" s="4"/>
      <c r="X160" s="4"/>
    </row>
    <row r="161" spans="1:24" s="3" customFormat="1" hidden="1">
      <c r="A161" s="3" t="str">
        <f t="shared" si="88"/>
        <v>b</v>
      </c>
      <c r="C161" s="12"/>
      <c r="D161" s="17" t="s">
        <v>298</v>
      </c>
      <c r="E161" s="10">
        <f t="shared" si="95"/>
        <v>0</v>
      </c>
      <c r="F161" s="10"/>
      <c r="G161" s="10"/>
      <c r="H161" s="159">
        <f t="shared" si="96"/>
        <v>0</v>
      </c>
      <c r="I161" s="159"/>
      <c r="J161" s="159"/>
      <c r="K161" s="113">
        <f t="shared" si="94"/>
        <v>0</v>
      </c>
      <c r="L161" s="113"/>
      <c r="M161" s="113"/>
      <c r="N161" s="3">
        <v>16</v>
      </c>
      <c r="P161" s="4"/>
      <c r="Q161" s="4"/>
      <c r="R161" s="4"/>
      <c r="S161" s="4"/>
      <c r="T161" s="4"/>
      <c r="U161" s="4"/>
      <c r="V161" s="4"/>
      <c r="W161" s="4"/>
      <c r="X161" s="4"/>
    </row>
    <row r="162" spans="1:24" s="3" customFormat="1" hidden="1">
      <c r="A162" s="3" t="str">
        <f t="shared" si="88"/>
        <v>b</v>
      </c>
      <c r="C162" s="12"/>
      <c r="D162" s="17" t="s">
        <v>299</v>
      </c>
      <c r="E162" s="10">
        <f t="shared" si="95"/>
        <v>0</v>
      </c>
      <c r="F162" s="10"/>
      <c r="G162" s="10"/>
      <c r="H162" s="159">
        <f t="shared" si="96"/>
        <v>0</v>
      </c>
      <c r="I162" s="159"/>
      <c r="J162" s="159"/>
      <c r="K162" s="113">
        <f t="shared" si="94"/>
        <v>0</v>
      </c>
      <c r="L162" s="113"/>
      <c r="M162" s="113"/>
      <c r="N162" s="3">
        <v>17</v>
      </c>
      <c r="P162" s="4"/>
      <c r="Q162" s="4"/>
      <c r="R162" s="4"/>
      <c r="S162" s="4"/>
      <c r="T162" s="4"/>
      <c r="U162" s="4"/>
      <c r="V162" s="4"/>
      <c r="W162" s="4"/>
      <c r="X162" s="4"/>
    </row>
    <row r="163" spans="1:24" s="3" customFormat="1">
      <c r="A163" s="3" t="str">
        <f t="shared" si="88"/>
        <v>a</v>
      </c>
      <c r="C163" s="12"/>
      <c r="D163" s="17" t="s">
        <v>300</v>
      </c>
      <c r="E163" s="10">
        <f t="shared" si="95"/>
        <v>0</v>
      </c>
      <c r="F163" s="10"/>
      <c r="G163" s="10"/>
      <c r="H163" s="159">
        <f t="shared" si="96"/>
        <v>325.14999999999998</v>
      </c>
      <c r="I163" s="159">
        <v>325.14999999999998</v>
      </c>
      <c r="J163" s="159"/>
      <c r="K163" s="113">
        <f t="shared" si="94"/>
        <v>0</v>
      </c>
      <c r="L163" s="113"/>
      <c r="M163" s="113"/>
      <c r="N163" s="3">
        <v>18</v>
      </c>
      <c r="P163" s="4"/>
      <c r="Q163" s="4"/>
      <c r="R163" s="4"/>
      <c r="S163" s="4"/>
      <c r="T163" s="4"/>
      <c r="U163" s="4"/>
      <c r="V163" s="4"/>
      <c r="W163" s="4"/>
      <c r="X163" s="4"/>
    </row>
    <row r="164" spans="1:24" s="3" customFormat="1" hidden="1">
      <c r="A164" s="3" t="str">
        <f t="shared" si="88"/>
        <v>b</v>
      </c>
      <c r="C164" s="12"/>
      <c r="D164" s="18" t="s">
        <v>21</v>
      </c>
      <c r="E164" s="9">
        <f t="shared" si="95"/>
        <v>0</v>
      </c>
      <c r="F164" s="9"/>
      <c r="G164" s="9"/>
      <c r="H164" s="158">
        <f t="shared" si="96"/>
        <v>0</v>
      </c>
      <c r="I164" s="158"/>
      <c r="J164" s="158"/>
      <c r="K164" s="112">
        <f t="shared" si="94"/>
        <v>0</v>
      </c>
      <c r="L164" s="112"/>
      <c r="M164" s="112"/>
      <c r="N164" s="3">
        <v>19</v>
      </c>
      <c r="P164" s="4"/>
      <c r="Q164" s="4"/>
      <c r="R164" s="4"/>
      <c r="S164" s="4"/>
      <c r="T164" s="4"/>
      <c r="U164" s="4"/>
      <c r="V164" s="4"/>
      <c r="W164" s="4"/>
      <c r="X164" s="4"/>
    </row>
    <row r="165" spans="1:24" s="3" customFormat="1" hidden="1">
      <c r="A165" s="3" t="str">
        <f t="shared" si="88"/>
        <v>b</v>
      </c>
      <c r="C165" s="12"/>
      <c r="D165" s="18" t="s">
        <v>120</v>
      </c>
      <c r="E165" s="9">
        <f t="shared" si="95"/>
        <v>0</v>
      </c>
      <c r="F165" s="9"/>
      <c r="G165" s="9"/>
      <c r="H165" s="158">
        <f t="shared" si="96"/>
        <v>0</v>
      </c>
      <c r="I165" s="158"/>
      <c r="J165" s="158"/>
      <c r="K165" s="112">
        <f t="shared" si="94"/>
        <v>0</v>
      </c>
      <c r="L165" s="112"/>
      <c r="M165" s="112"/>
      <c r="N165" s="3">
        <v>20</v>
      </c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67.5" hidden="1">
      <c r="A166" s="21" t="str">
        <f t="shared" si="88"/>
        <v>b</v>
      </c>
      <c r="B166" s="21" t="s">
        <v>114</v>
      </c>
      <c r="C166" s="7" t="s">
        <v>181</v>
      </c>
      <c r="D166" s="22" t="s">
        <v>158</v>
      </c>
      <c r="E166" s="176">
        <f t="shared" si="95"/>
        <v>0</v>
      </c>
      <c r="F166" s="176">
        <f>F168+F184+F185</f>
        <v>0</v>
      </c>
      <c r="G166" s="5">
        <f>G168+G184+G185</f>
        <v>0</v>
      </c>
      <c r="H166" s="157">
        <f t="shared" si="96"/>
        <v>0</v>
      </c>
      <c r="I166" s="157">
        <f>I168+I184+I185</f>
        <v>0</v>
      </c>
      <c r="J166" s="157">
        <f>J168+J184+J185</f>
        <v>0</v>
      </c>
      <c r="K166" s="110">
        <f t="shared" si="94"/>
        <v>0</v>
      </c>
      <c r="L166" s="110">
        <f>L168+L184+L185</f>
        <v>0</v>
      </c>
      <c r="M166" s="110">
        <f>M168+M184+M185</f>
        <v>0</v>
      </c>
      <c r="N166" s="3">
        <v>1</v>
      </c>
    </row>
    <row r="167" spans="1:24" s="3" customFormat="1" hidden="1">
      <c r="A167" s="3" t="str">
        <f t="shared" si="88"/>
        <v>b</v>
      </c>
      <c r="C167" s="12"/>
      <c r="D167" s="19" t="s">
        <v>99</v>
      </c>
      <c r="E167" s="8">
        <f t="shared" si="95"/>
        <v>0</v>
      </c>
      <c r="F167" s="8"/>
      <c r="G167" s="8"/>
      <c r="H167" s="204">
        <f t="shared" si="96"/>
        <v>0</v>
      </c>
      <c r="I167" s="204"/>
      <c r="J167" s="204"/>
      <c r="K167" s="111">
        <f t="shared" si="94"/>
        <v>0</v>
      </c>
      <c r="L167" s="111"/>
      <c r="M167" s="111"/>
      <c r="N167" s="3">
        <v>2</v>
      </c>
      <c r="P167" s="4"/>
      <c r="Q167" s="4"/>
      <c r="R167" s="4"/>
      <c r="S167" s="4"/>
      <c r="T167" s="4"/>
      <c r="U167" s="4"/>
      <c r="V167" s="4"/>
      <c r="W167" s="4"/>
      <c r="X167" s="4"/>
    </row>
    <row r="168" spans="1:24" hidden="1">
      <c r="A168" s="21" t="str">
        <f t="shared" si="88"/>
        <v>b</v>
      </c>
      <c r="C168" s="28"/>
      <c r="D168" s="23" t="s">
        <v>5</v>
      </c>
      <c r="E168" s="9">
        <f t="shared" si="95"/>
        <v>0</v>
      </c>
      <c r="F168" s="9">
        <f>F169+F170+F180+F181+F182+F183</f>
        <v>0</v>
      </c>
      <c r="G168" s="9">
        <f>G169+G170+G180+G181+G182+G183</f>
        <v>0</v>
      </c>
      <c r="H168" s="158">
        <f t="shared" si="96"/>
        <v>0</v>
      </c>
      <c r="I168" s="158">
        <f>I169+I170+I180+I181+I182+I183</f>
        <v>0</v>
      </c>
      <c r="J168" s="158">
        <f>J169+J170+J180+J181+J182+J183</f>
        <v>0</v>
      </c>
      <c r="K168" s="112">
        <f t="shared" si="94"/>
        <v>0</v>
      </c>
      <c r="L168" s="112">
        <f>L169+L170+L180+L181+L182+L183</f>
        <v>0</v>
      </c>
      <c r="M168" s="112">
        <f>M169+M170+M180+M181+M182+M183</f>
        <v>0</v>
      </c>
      <c r="N168" s="3">
        <v>3</v>
      </c>
    </row>
    <row r="169" spans="1:24" s="3" customFormat="1" hidden="1">
      <c r="A169" s="3" t="str">
        <f t="shared" si="88"/>
        <v>b</v>
      </c>
      <c r="C169" s="12"/>
      <c r="D169" s="17" t="s">
        <v>301</v>
      </c>
      <c r="E169" s="10">
        <f t="shared" si="95"/>
        <v>0</v>
      </c>
      <c r="F169" s="10"/>
      <c r="G169" s="10"/>
      <c r="H169" s="159">
        <f t="shared" si="96"/>
        <v>0</v>
      </c>
      <c r="I169" s="159"/>
      <c r="J169" s="159"/>
      <c r="K169" s="113">
        <f t="shared" si="94"/>
        <v>0</v>
      </c>
      <c r="L169" s="113"/>
      <c r="M169" s="113"/>
      <c r="N169" s="3">
        <v>4</v>
      </c>
      <c r="P169" s="4">
        <f>K169-H169</f>
        <v>0</v>
      </c>
      <c r="Q169" s="4">
        <f>K169-E169</f>
        <v>0</v>
      </c>
      <c r="R169" s="4">
        <f>H169-E169</f>
        <v>0</v>
      </c>
      <c r="S169" s="4"/>
      <c r="T169" s="4"/>
      <c r="U169" s="4"/>
      <c r="V169" s="4"/>
      <c r="W169" s="4"/>
      <c r="X169" s="4"/>
    </row>
    <row r="170" spans="1:24" s="3" customFormat="1" hidden="1">
      <c r="A170" s="3" t="str">
        <f t="shared" si="88"/>
        <v>b</v>
      </c>
      <c r="C170" s="12"/>
      <c r="D170" s="17" t="s">
        <v>295</v>
      </c>
      <c r="E170" s="10">
        <f t="shared" si="95"/>
        <v>0</v>
      </c>
      <c r="F170" s="10">
        <f>F171+F172+F173+F174+F175+F176+F177+F178</f>
        <v>0</v>
      </c>
      <c r="G170" s="10">
        <f>G171+G172+G173+G174+G175+G176+G177+G178</f>
        <v>0</v>
      </c>
      <c r="H170" s="159">
        <f t="shared" si="96"/>
        <v>0</v>
      </c>
      <c r="I170" s="159">
        <f>I171+I172+I173+I174+I175+I176+I177+I178</f>
        <v>0</v>
      </c>
      <c r="J170" s="159">
        <f>J171+J172+J173+J174+J175+J176+J177+J178</f>
        <v>0</v>
      </c>
      <c r="K170" s="113">
        <f t="shared" si="94"/>
        <v>0</v>
      </c>
      <c r="L170" s="113">
        <f>L171+L172+L173+L174+L175+L176+L177+L178</f>
        <v>0</v>
      </c>
      <c r="M170" s="113">
        <f>M171+M172+M173+M174+M175+M176+M177+M178</f>
        <v>0</v>
      </c>
      <c r="N170" s="3">
        <v>5</v>
      </c>
      <c r="P170" s="4"/>
      <c r="Q170" s="4"/>
      <c r="R170" s="4"/>
      <c r="S170" s="4"/>
      <c r="T170" s="4"/>
      <c r="U170" s="4"/>
      <c r="V170" s="4"/>
      <c r="W170" s="4"/>
      <c r="X170" s="4"/>
    </row>
    <row r="171" spans="1:24" s="3" customFormat="1" ht="22.5" hidden="1">
      <c r="A171" s="3" t="s">
        <v>289</v>
      </c>
      <c r="C171" s="12"/>
      <c r="D171" s="16" t="s">
        <v>290</v>
      </c>
      <c r="E171" s="176">
        <f t="shared" si="95"/>
        <v>0</v>
      </c>
      <c r="F171" s="176"/>
      <c r="G171" s="5"/>
      <c r="H171" s="157">
        <f t="shared" si="96"/>
        <v>0</v>
      </c>
      <c r="I171" s="157"/>
      <c r="J171" s="157"/>
      <c r="K171" s="110">
        <f t="shared" si="94"/>
        <v>0</v>
      </c>
      <c r="L171" s="110"/>
      <c r="M171" s="110"/>
      <c r="N171" s="3">
        <v>6</v>
      </c>
      <c r="O171" s="3" t="s">
        <v>114</v>
      </c>
      <c r="P171" s="4"/>
      <c r="Q171" s="4"/>
      <c r="R171" s="4"/>
      <c r="S171" s="4"/>
      <c r="T171" s="4"/>
      <c r="U171" s="4"/>
      <c r="V171" s="4"/>
      <c r="W171" s="4"/>
      <c r="X171" s="4"/>
    </row>
    <row r="172" spans="1:24" s="3" customFormat="1" hidden="1">
      <c r="A172" s="3" t="s">
        <v>289</v>
      </c>
      <c r="C172" s="12"/>
      <c r="D172" s="16" t="s">
        <v>102</v>
      </c>
      <c r="E172" s="176">
        <f t="shared" si="95"/>
        <v>0</v>
      </c>
      <c r="F172" s="176"/>
      <c r="G172" s="5"/>
      <c r="H172" s="157">
        <f t="shared" si="96"/>
        <v>0</v>
      </c>
      <c r="I172" s="157"/>
      <c r="J172" s="157"/>
      <c r="K172" s="110">
        <f t="shared" si="94"/>
        <v>0</v>
      </c>
      <c r="L172" s="110"/>
      <c r="M172" s="110"/>
      <c r="N172" s="3">
        <v>7</v>
      </c>
      <c r="O172" s="3" t="s">
        <v>114</v>
      </c>
      <c r="P172" s="4"/>
      <c r="Q172" s="4"/>
      <c r="R172" s="4"/>
      <c r="S172" s="4"/>
      <c r="T172" s="4"/>
      <c r="U172" s="4"/>
      <c r="V172" s="4"/>
      <c r="W172" s="4"/>
      <c r="X172" s="4"/>
    </row>
    <row r="173" spans="1:24" s="3" customFormat="1" hidden="1">
      <c r="A173" s="3" t="s">
        <v>289</v>
      </c>
      <c r="C173" s="12"/>
      <c r="D173" s="16" t="s">
        <v>101</v>
      </c>
      <c r="E173" s="176">
        <f t="shared" si="95"/>
        <v>0</v>
      </c>
      <c r="F173" s="176"/>
      <c r="G173" s="5"/>
      <c r="H173" s="157">
        <f t="shared" si="96"/>
        <v>0</v>
      </c>
      <c r="I173" s="157"/>
      <c r="J173" s="157"/>
      <c r="K173" s="110">
        <f t="shared" si="94"/>
        <v>0</v>
      </c>
      <c r="L173" s="110"/>
      <c r="M173" s="110"/>
      <c r="N173" s="3">
        <v>8</v>
      </c>
      <c r="O173" s="3" t="s">
        <v>114</v>
      </c>
      <c r="P173" s="4"/>
      <c r="Q173" s="4"/>
      <c r="R173" s="4"/>
      <c r="S173" s="4"/>
      <c r="T173" s="4"/>
      <c r="U173" s="4"/>
      <c r="V173" s="4"/>
      <c r="W173" s="4"/>
      <c r="X173" s="4"/>
    </row>
    <row r="174" spans="1:24" s="3" customFormat="1" hidden="1">
      <c r="A174" s="3" t="s">
        <v>289</v>
      </c>
      <c r="C174" s="12"/>
      <c r="D174" s="16" t="s">
        <v>291</v>
      </c>
      <c r="E174" s="176">
        <f t="shared" si="95"/>
        <v>0</v>
      </c>
      <c r="F174" s="176"/>
      <c r="G174" s="5"/>
      <c r="H174" s="157">
        <f t="shared" si="96"/>
        <v>0</v>
      </c>
      <c r="I174" s="157"/>
      <c r="J174" s="157"/>
      <c r="K174" s="110">
        <f t="shared" si="94"/>
        <v>0</v>
      </c>
      <c r="L174" s="110"/>
      <c r="M174" s="110"/>
      <c r="N174" s="3">
        <v>9</v>
      </c>
      <c r="P174" s="4"/>
      <c r="Q174" s="4"/>
      <c r="R174" s="4"/>
      <c r="S174" s="4"/>
      <c r="T174" s="4"/>
      <c r="U174" s="4"/>
      <c r="V174" s="4"/>
      <c r="W174" s="4"/>
      <c r="X174" s="4"/>
    </row>
    <row r="175" spans="1:24" s="3" customFormat="1" hidden="1">
      <c r="A175" s="3" t="s">
        <v>289</v>
      </c>
      <c r="C175" s="12"/>
      <c r="D175" s="16" t="s">
        <v>100</v>
      </c>
      <c r="E175" s="176">
        <f t="shared" si="95"/>
        <v>0</v>
      </c>
      <c r="F175" s="176"/>
      <c r="G175" s="5"/>
      <c r="H175" s="157">
        <f t="shared" si="96"/>
        <v>0</v>
      </c>
      <c r="I175" s="157"/>
      <c r="J175" s="157"/>
      <c r="K175" s="110">
        <f t="shared" si="94"/>
        <v>0</v>
      </c>
      <c r="L175" s="110"/>
      <c r="M175" s="110"/>
      <c r="N175" s="3">
        <v>10</v>
      </c>
      <c r="P175" s="4"/>
      <c r="Q175" s="4"/>
      <c r="R175" s="4"/>
      <c r="S175" s="4"/>
      <c r="T175" s="4"/>
      <c r="U175" s="4"/>
      <c r="V175" s="4"/>
      <c r="W175" s="4"/>
      <c r="X175" s="4"/>
    </row>
    <row r="176" spans="1:24" s="3" customFormat="1" ht="33.75" hidden="1">
      <c r="A176" s="3" t="s">
        <v>289</v>
      </c>
      <c r="C176" s="12"/>
      <c r="D176" s="16" t="s">
        <v>292</v>
      </c>
      <c r="E176" s="176">
        <f t="shared" si="95"/>
        <v>0</v>
      </c>
      <c r="F176" s="176"/>
      <c r="G176" s="5"/>
      <c r="H176" s="157">
        <f t="shared" si="96"/>
        <v>0</v>
      </c>
      <c r="I176" s="157"/>
      <c r="J176" s="157"/>
      <c r="K176" s="110">
        <f t="shared" si="94"/>
        <v>0</v>
      </c>
      <c r="L176" s="110"/>
      <c r="M176" s="110"/>
      <c r="N176" s="3">
        <v>11</v>
      </c>
      <c r="P176" s="4"/>
      <c r="Q176" s="4"/>
      <c r="R176" s="4"/>
      <c r="S176" s="4"/>
      <c r="T176" s="4"/>
      <c r="U176" s="4"/>
      <c r="V176" s="4"/>
      <c r="W176" s="4"/>
      <c r="X176" s="4"/>
    </row>
    <row r="177" spans="1:24" s="3" customFormat="1" ht="33.75" hidden="1">
      <c r="A177" s="3" t="s">
        <v>289</v>
      </c>
      <c r="C177" s="12"/>
      <c r="D177" s="16" t="s">
        <v>293</v>
      </c>
      <c r="E177" s="176">
        <f t="shared" si="95"/>
        <v>0</v>
      </c>
      <c r="F177" s="176"/>
      <c r="G177" s="5"/>
      <c r="H177" s="157">
        <f t="shared" si="96"/>
        <v>0</v>
      </c>
      <c r="I177" s="157"/>
      <c r="J177" s="157"/>
      <c r="K177" s="110">
        <f t="shared" si="94"/>
        <v>0</v>
      </c>
      <c r="L177" s="110"/>
      <c r="M177" s="110"/>
      <c r="N177" s="3">
        <v>12</v>
      </c>
      <c r="O177" s="3" t="s">
        <v>114</v>
      </c>
      <c r="P177" s="4"/>
      <c r="Q177" s="4"/>
      <c r="R177" s="4"/>
      <c r="S177" s="4"/>
      <c r="T177" s="4"/>
      <c r="U177" s="4"/>
      <c r="V177" s="4"/>
      <c r="W177" s="4"/>
      <c r="X177" s="4"/>
    </row>
    <row r="178" spans="1:24" s="3" customFormat="1" ht="22.5" hidden="1">
      <c r="A178" s="3" t="s">
        <v>289</v>
      </c>
      <c r="C178" s="12"/>
      <c r="D178" s="16" t="s">
        <v>294</v>
      </c>
      <c r="E178" s="176">
        <f t="shared" si="95"/>
        <v>0</v>
      </c>
      <c r="F178" s="176"/>
      <c r="G178" s="5"/>
      <c r="H178" s="157">
        <f t="shared" si="96"/>
        <v>0</v>
      </c>
      <c r="I178" s="157"/>
      <c r="J178" s="157"/>
      <c r="K178" s="110">
        <f t="shared" si="94"/>
        <v>0</v>
      </c>
      <c r="L178" s="110"/>
      <c r="M178" s="110"/>
      <c r="N178" s="3">
        <v>13</v>
      </c>
      <c r="O178" s="3" t="s">
        <v>114</v>
      </c>
      <c r="P178" s="4"/>
      <c r="Q178" s="4"/>
      <c r="R178" s="4"/>
      <c r="S178" s="4"/>
      <c r="T178" s="4"/>
      <c r="U178" s="4"/>
      <c r="V178" s="4"/>
      <c r="W178" s="4"/>
      <c r="X178" s="4"/>
    </row>
    <row r="179" spans="1:24" s="3" customFormat="1" hidden="1">
      <c r="A179" s="3" t="str">
        <f t="shared" si="88"/>
        <v>b</v>
      </c>
      <c r="C179" s="12"/>
      <c r="D179" s="17" t="s">
        <v>296</v>
      </c>
      <c r="E179" s="10"/>
      <c r="F179" s="10"/>
      <c r="G179" s="10"/>
      <c r="H179" s="159"/>
      <c r="I179" s="159"/>
      <c r="J179" s="159"/>
      <c r="K179" s="113">
        <f t="shared" si="94"/>
        <v>0</v>
      </c>
      <c r="L179" s="113"/>
      <c r="M179" s="113"/>
      <c r="N179" s="3">
        <v>14</v>
      </c>
      <c r="P179" s="4"/>
      <c r="Q179" s="4"/>
      <c r="R179" s="4"/>
      <c r="S179" s="4"/>
      <c r="T179" s="4"/>
      <c r="U179" s="4"/>
      <c r="V179" s="4"/>
      <c r="W179" s="4"/>
      <c r="X179" s="4"/>
    </row>
    <row r="180" spans="1:24" s="3" customFormat="1" hidden="1">
      <c r="A180" s="3" t="str">
        <f t="shared" si="88"/>
        <v>b</v>
      </c>
      <c r="C180" s="12"/>
      <c r="D180" s="17" t="s">
        <v>297</v>
      </c>
      <c r="E180" s="10">
        <f t="shared" ref="E180:E198" si="97">F180+G180</f>
        <v>0</v>
      </c>
      <c r="F180" s="10"/>
      <c r="G180" s="10"/>
      <c r="H180" s="159">
        <f t="shared" ref="H180:H198" si="98">I180+J180</f>
        <v>0</v>
      </c>
      <c r="I180" s="159"/>
      <c r="J180" s="159"/>
      <c r="K180" s="113">
        <f t="shared" si="94"/>
        <v>0</v>
      </c>
      <c r="L180" s="113"/>
      <c r="M180" s="113"/>
      <c r="N180" s="3">
        <v>15</v>
      </c>
      <c r="P180" s="4"/>
      <c r="Q180" s="4"/>
      <c r="R180" s="4"/>
      <c r="S180" s="4"/>
      <c r="T180" s="4"/>
      <c r="U180" s="4"/>
      <c r="V180" s="4"/>
      <c r="W180" s="4"/>
      <c r="X180" s="4"/>
    </row>
    <row r="181" spans="1:24" s="3" customFormat="1" hidden="1">
      <c r="A181" s="3" t="str">
        <f t="shared" si="88"/>
        <v>b</v>
      </c>
      <c r="C181" s="12"/>
      <c r="D181" s="17" t="s">
        <v>298</v>
      </c>
      <c r="E181" s="10">
        <f t="shared" si="97"/>
        <v>0</v>
      </c>
      <c r="F181" s="10"/>
      <c r="G181" s="10"/>
      <c r="H181" s="159">
        <f t="shared" si="98"/>
        <v>0</v>
      </c>
      <c r="I181" s="159"/>
      <c r="J181" s="159"/>
      <c r="K181" s="113">
        <f t="shared" si="94"/>
        <v>0</v>
      </c>
      <c r="L181" s="113"/>
      <c r="M181" s="113"/>
      <c r="N181" s="3">
        <v>16</v>
      </c>
      <c r="P181" s="4"/>
      <c r="Q181" s="4"/>
      <c r="R181" s="4"/>
      <c r="S181" s="4"/>
      <c r="T181" s="4"/>
      <c r="U181" s="4"/>
      <c r="V181" s="4"/>
      <c r="W181" s="4"/>
      <c r="X181" s="4"/>
    </row>
    <row r="182" spans="1:24" s="3" customFormat="1" hidden="1">
      <c r="A182" s="3" t="str">
        <f t="shared" si="88"/>
        <v>b</v>
      </c>
      <c r="C182" s="12"/>
      <c r="D182" s="17" t="s">
        <v>299</v>
      </c>
      <c r="E182" s="10">
        <f t="shared" si="97"/>
        <v>0</v>
      </c>
      <c r="F182" s="10"/>
      <c r="G182" s="10"/>
      <c r="H182" s="159">
        <f t="shared" si="98"/>
        <v>0</v>
      </c>
      <c r="I182" s="159"/>
      <c r="J182" s="159"/>
      <c r="K182" s="113">
        <f t="shared" si="94"/>
        <v>0</v>
      </c>
      <c r="L182" s="113"/>
      <c r="M182" s="113"/>
      <c r="N182" s="3">
        <v>17</v>
      </c>
      <c r="P182" s="4"/>
      <c r="Q182" s="4"/>
      <c r="R182" s="4"/>
      <c r="S182" s="4"/>
      <c r="T182" s="4"/>
      <c r="U182" s="4"/>
      <c r="V182" s="4"/>
      <c r="W182" s="4"/>
      <c r="X182" s="4"/>
    </row>
    <row r="183" spans="1:24" hidden="1">
      <c r="A183" s="21" t="str">
        <f t="shared" si="88"/>
        <v>b</v>
      </c>
      <c r="C183" s="28"/>
      <c r="D183" s="17" t="s">
        <v>300</v>
      </c>
      <c r="E183" s="10">
        <f t="shared" si="97"/>
        <v>0</v>
      </c>
      <c r="F183" s="10"/>
      <c r="G183" s="10"/>
      <c r="H183" s="159">
        <f t="shared" si="98"/>
        <v>0</v>
      </c>
      <c r="I183" s="159">
        <v>0</v>
      </c>
      <c r="J183" s="159"/>
      <c r="K183" s="113">
        <f t="shared" si="94"/>
        <v>0</v>
      </c>
      <c r="L183" s="113">
        <v>0</v>
      </c>
      <c r="M183" s="113"/>
      <c r="N183" s="3">
        <v>18</v>
      </c>
    </row>
    <row r="184" spans="1:24" s="3" customFormat="1" hidden="1">
      <c r="A184" s="3" t="str">
        <f t="shared" si="88"/>
        <v>b</v>
      </c>
      <c r="C184" s="12"/>
      <c r="D184" s="18" t="s">
        <v>21</v>
      </c>
      <c r="E184" s="9">
        <f t="shared" si="97"/>
        <v>0</v>
      </c>
      <c r="F184" s="9"/>
      <c r="G184" s="9"/>
      <c r="H184" s="158">
        <f t="shared" si="98"/>
        <v>0</v>
      </c>
      <c r="I184" s="158"/>
      <c r="J184" s="158"/>
      <c r="K184" s="112">
        <f t="shared" si="94"/>
        <v>0</v>
      </c>
      <c r="L184" s="112"/>
      <c r="M184" s="112"/>
      <c r="N184" s="3">
        <v>19</v>
      </c>
      <c r="P184" s="4"/>
      <c r="Q184" s="4"/>
      <c r="R184" s="4"/>
      <c r="S184" s="4"/>
      <c r="T184" s="4"/>
      <c r="U184" s="4"/>
      <c r="V184" s="4"/>
      <c r="W184" s="4"/>
      <c r="X184" s="4"/>
    </row>
    <row r="185" spans="1:24" s="3" customFormat="1" hidden="1">
      <c r="A185" s="3" t="str">
        <f t="shared" si="88"/>
        <v>b</v>
      </c>
      <c r="C185" s="12"/>
      <c r="D185" s="18" t="s">
        <v>120</v>
      </c>
      <c r="E185" s="9">
        <f t="shared" si="97"/>
        <v>0</v>
      </c>
      <c r="F185" s="9"/>
      <c r="G185" s="9"/>
      <c r="H185" s="158">
        <f t="shared" si="98"/>
        <v>0</v>
      </c>
      <c r="I185" s="158">
        <v>0</v>
      </c>
      <c r="J185" s="158"/>
      <c r="K185" s="112">
        <f t="shared" si="94"/>
        <v>0</v>
      </c>
      <c r="L185" s="112"/>
      <c r="M185" s="112"/>
      <c r="N185" s="3">
        <v>20</v>
      </c>
      <c r="P185" s="135"/>
      <c r="Q185" s="4"/>
      <c r="R185" s="4"/>
      <c r="S185" s="4"/>
      <c r="T185" s="4"/>
      <c r="U185" s="4"/>
      <c r="V185" s="4"/>
      <c r="W185" s="4"/>
      <c r="X185" s="4"/>
    </row>
    <row r="186" spans="1:24" ht="22.5">
      <c r="A186" s="21" t="str">
        <f t="shared" si="88"/>
        <v>a</v>
      </c>
      <c r="B186" s="21" t="s">
        <v>114</v>
      </c>
      <c r="C186" s="7" t="s">
        <v>273</v>
      </c>
      <c r="D186" s="22" t="s">
        <v>471</v>
      </c>
      <c r="E186" s="176">
        <f t="shared" si="97"/>
        <v>485.017</v>
      </c>
      <c r="F186" s="176">
        <f>F188+F204+F205</f>
        <v>485.017</v>
      </c>
      <c r="G186" s="5">
        <f>G188+G204+G205</f>
        <v>0</v>
      </c>
      <c r="H186" s="157">
        <f t="shared" si="98"/>
        <v>0</v>
      </c>
      <c r="I186" s="157">
        <f>I188+I204+I205</f>
        <v>0</v>
      </c>
      <c r="J186" s="157">
        <f>J188+J204+J205</f>
        <v>0</v>
      </c>
      <c r="K186" s="110">
        <f t="shared" si="94"/>
        <v>0</v>
      </c>
      <c r="L186" s="110">
        <f>L188+L204+L205</f>
        <v>0</v>
      </c>
      <c r="M186" s="110">
        <f>M188+M204+M205</f>
        <v>0</v>
      </c>
      <c r="N186" s="3">
        <v>1</v>
      </c>
    </row>
    <row r="187" spans="1:24" s="3" customFormat="1" hidden="1">
      <c r="A187" s="3" t="str">
        <f t="shared" si="88"/>
        <v>b</v>
      </c>
      <c r="C187" s="12"/>
      <c r="D187" s="19" t="s">
        <v>99</v>
      </c>
      <c r="E187" s="8">
        <f t="shared" si="97"/>
        <v>0</v>
      </c>
      <c r="F187" s="8"/>
      <c r="G187" s="8"/>
      <c r="H187" s="204">
        <f t="shared" si="98"/>
        <v>0</v>
      </c>
      <c r="I187" s="204"/>
      <c r="J187" s="204"/>
      <c r="K187" s="111">
        <f t="shared" si="94"/>
        <v>0</v>
      </c>
      <c r="L187" s="111"/>
      <c r="M187" s="111"/>
      <c r="N187" s="3">
        <v>2</v>
      </c>
      <c r="P187" s="4"/>
      <c r="Q187" s="4"/>
      <c r="R187" s="4"/>
      <c r="S187" s="4"/>
      <c r="T187" s="4"/>
      <c r="U187" s="4"/>
      <c r="V187" s="4"/>
      <c r="W187" s="4"/>
      <c r="X187" s="4"/>
    </row>
    <row r="188" spans="1:24">
      <c r="A188" s="21" t="str">
        <f t="shared" si="88"/>
        <v>a</v>
      </c>
      <c r="C188" s="28"/>
      <c r="D188" s="23" t="s">
        <v>5</v>
      </c>
      <c r="E188" s="9">
        <f t="shared" si="97"/>
        <v>43.704000000000001</v>
      </c>
      <c r="F188" s="9">
        <f>F189+F199+F190+F200+F201+F202+F203</f>
        <v>43.704000000000001</v>
      </c>
      <c r="G188" s="9">
        <f>G189+G190+G200+G201+G202+G203</f>
        <v>0</v>
      </c>
      <c r="H188" s="158">
        <f t="shared" si="98"/>
        <v>0</v>
      </c>
      <c r="I188" s="158">
        <f>I189+I190+I200+I201+I202+I203+I199</f>
        <v>0</v>
      </c>
      <c r="J188" s="158">
        <f>J189+J190+J200+J201+J202+J203</f>
        <v>0</v>
      </c>
      <c r="K188" s="112">
        <f>L188+M188</f>
        <v>0</v>
      </c>
      <c r="L188" s="9">
        <f>L189+L190+L200+L201+L202+L203+L199</f>
        <v>0</v>
      </c>
      <c r="M188" s="112">
        <f>M189+M190+M200+M201+M202+M203</f>
        <v>0</v>
      </c>
      <c r="N188" s="3">
        <v>3</v>
      </c>
    </row>
    <row r="189" spans="1:24" s="3" customFormat="1" hidden="1">
      <c r="A189" s="3" t="str">
        <f t="shared" si="88"/>
        <v>b</v>
      </c>
      <c r="C189" s="12"/>
      <c r="D189" s="17" t="s">
        <v>301</v>
      </c>
      <c r="E189" s="10">
        <f t="shared" si="97"/>
        <v>0</v>
      </c>
      <c r="F189" s="10"/>
      <c r="G189" s="10"/>
      <c r="H189" s="159">
        <f t="shared" si="98"/>
        <v>0</v>
      </c>
      <c r="I189" s="159"/>
      <c r="J189" s="159"/>
      <c r="K189" s="113">
        <f t="shared" si="94"/>
        <v>0</v>
      </c>
      <c r="L189" s="113"/>
      <c r="M189" s="113"/>
      <c r="N189" s="3">
        <v>4</v>
      </c>
      <c r="P189" s="4">
        <f>K189-H189</f>
        <v>0</v>
      </c>
      <c r="Q189" s="4">
        <f>K189-E189</f>
        <v>0</v>
      </c>
      <c r="R189" s="4">
        <f>H189-E189</f>
        <v>0</v>
      </c>
      <c r="S189" s="4"/>
      <c r="T189" s="4"/>
      <c r="U189" s="4"/>
      <c r="V189" s="4"/>
      <c r="W189" s="4"/>
      <c r="X189" s="4"/>
    </row>
    <row r="190" spans="1:24" s="3" customFormat="1" hidden="1">
      <c r="A190" s="3" t="str">
        <f t="shared" si="88"/>
        <v>b</v>
      </c>
      <c r="C190" s="12"/>
      <c r="D190" s="17" t="s">
        <v>295</v>
      </c>
      <c r="E190" s="10">
        <f t="shared" si="97"/>
        <v>0</v>
      </c>
      <c r="F190" s="10">
        <f>F191+F192+F193+F194+F195+F196+F197+F198</f>
        <v>0</v>
      </c>
      <c r="G190" s="10">
        <f>G191+G192+G193+G194+G195+G196+G197+G198</f>
        <v>0</v>
      </c>
      <c r="H190" s="159">
        <f t="shared" si="98"/>
        <v>0</v>
      </c>
      <c r="I190" s="159">
        <f>I191+I192+I193+I194+I195+I196+I197+I198</f>
        <v>0</v>
      </c>
      <c r="J190" s="159">
        <f>J191+J192+J193+J194+J195+J196+J197+J198</f>
        <v>0</v>
      </c>
      <c r="K190" s="113">
        <f t="shared" si="94"/>
        <v>0</v>
      </c>
      <c r="L190" s="113">
        <f>L191+L192+L193+L194+L195+L196+L197+L198</f>
        <v>0</v>
      </c>
      <c r="M190" s="113">
        <f>M191+M192+M193+M194+M195+M196+M197+M198</f>
        <v>0</v>
      </c>
      <c r="N190" s="3">
        <v>5</v>
      </c>
      <c r="P190" s="4"/>
      <c r="Q190" s="4"/>
      <c r="R190" s="4"/>
      <c r="S190" s="4"/>
      <c r="T190" s="4"/>
      <c r="U190" s="4"/>
      <c r="V190" s="4"/>
      <c r="W190" s="4"/>
      <c r="X190" s="4"/>
    </row>
    <row r="191" spans="1:24" s="3" customFormat="1" ht="22.5" hidden="1">
      <c r="A191" s="3" t="s">
        <v>289</v>
      </c>
      <c r="C191" s="12"/>
      <c r="D191" s="16" t="s">
        <v>290</v>
      </c>
      <c r="E191" s="176">
        <f t="shared" si="97"/>
        <v>0</v>
      </c>
      <c r="F191" s="176"/>
      <c r="G191" s="5"/>
      <c r="H191" s="157">
        <f t="shared" si="98"/>
        <v>0</v>
      </c>
      <c r="I191" s="157"/>
      <c r="J191" s="157"/>
      <c r="K191" s="110">
        <f t="shared" si="94"/>
        <v>0</v>
      </c>
      <c r="L191" s="110"/>
      <c r="M191" s="110"/>
      <c r="N191" s="3">
        <v>6</v>
      </c>
      <c r="P191" s="4"/>
      <c r="Q191" s="4"/>
      <c r="R191" s="4"/>
      <c r="S191" s="4"/>
      <c r="T191" s="4"/>
      <c r="U191" s="4"/>
      <c r="V191" s="4"/>
      <c r="W191" s="4"/>
      <c r="X191" s="4"/>
    </row>
    <row r="192" spans="1:24" s="3" customFormat="1" hidden="1">
      <c r="A192" s="3" t="s">
        <v>289</v>
      </c>
      <c r="C192" s="12"/>
      <c r="D192" s="16" t="s">
        <v>102</v>
      </c>
      <c r="E192" s="176">
        <f t="shared" si="97"/>
        <v>0</v>
      </c>
      <c r="F192" s="176"/>
      <c r="G192" s="5"/>
      <c r="H192" s="157">
        <f t="shared" si="98"/>
        <v>0</v>
      </c>
      <c r="I192" s="157"/>
      <c r="J192" s="157"/>
      <c r="K192" s="110">
        <f t="shared" si="94"/>
        <v>0</v>
      </c>
      <c r="L192" s="110"/>
      <c r="M192" s="110"/>
      <c r="N192" s="3">
        <v>7</v>
      </c>
      <c r="P192" s="4"/>
      <c r="Q192" s="4"/>
      <c r="R192" s="4"/>
      <c r="S192" s="4"/>
      <c r="T192" s="4"/>
      <c r="U192" s="4"/>
      <c r="V192" s="4"/>
      <c r="W192" s="4"/>
      <c r="X192" s="4"/>
    </row>
    <row r="193" spans="1:24" s="3" customFormat="1" hidden="1">
      <c r="A193" s="3" t="s">
        <v>289</v>
      </c>
      <c r="C193" s="12"/>
      <c r="D193" s="16" t="s">
        <v>101</v>
      </c>
      <c r="E193" s="176">
        <f t="shared" si="97"/>
        <v>0</v>
      </c>
      <c r="F193" s="176"/>
      <c r="G193" s="5"/>
      <c r="H193" s="157">
        <f t="shared" si="98"/>
        <v>0</v>
      </c>
      <c r="I193" s="157"/>
      <c r="J193" s="157"/>
      <c r="K193" s="110">
        <f t="shared" si="94"/>
        <v>0</v>
      </c>
      <c r="L193" s="110"/>
      <c r="M193" s="110"/>
      <c r="N193" s="3">
        <v>8</v>
      </c>
      <c r="O193" s="3" t="s">
        <v>114</v>
      </c>
      <c r="P193" s="4"/>
      <c r="Q193" s="4"/>
      <c r="R193" s="4"/>
      <c r="S193" s="4"/>
      <c r="T193" s="4"/>
      <c r="U193" s="4"/>
      <c r="V193" s="4"/>
      <c r="W193" s="4"/>
      <c r="X193" s="4"/>
    </row>
    <row r="194" spans="1:24" s="3" customFormat="1" hidden="1">
      <c r="A194" s="3" t="s">
        <v>289</v>
      </c>
      <c r="C194" s="12"/>
      <c r="D194" s="16" t="s">
        <v>291</v>
      </c>
      <c r="E194" s="176">
        <f t="shared" si="97"/>
        <v>0</v>
      </c>
      <c r="F194" s="176"/>
      <c r="G194" s="5"/>
      <c r="H194" s="157">
        <f t="shared" si="98"/>
        <v>0</v>
      </c>
      <c r="I194" s="157"/>
      <c r="J194" s="157"/>
      <c r="K194" s="110">
        <f t="shared" si="94"/>
        <v>0</v>
      </c>
      <c r="L194" s="110"/>
      <c r="M194" s="110"/>
      <c r="N194" s="3">
        <v>9</v>
      </c>
      <c r="P194" s="4"/>
      <c r="Q194" s="4"/>
      <c r="R194" s="4"/>
      <c r="S194" s="4"/>
      <c r="T194" s="4"/>
      <c r="U194" s="4"/>
      <c r="V194" s="4"/>
      <c r="W194" s="4"/>
      <c r="X194" s="4"/>
    </row>
    <row r="195" spans="1:24" s="3" customFormat="1" hidden="1">
      <c r="A195" s="3" t="s">
        <v>289</v>
      </c>
      <c r="C195" s="12"/>
      <c r="D195" s="16" t="s">
        <v>100</v>
      </c>
      <c r="E195" s="176">
        <f t="shared" si="97"/>
        <v>0</v>
      </c>
      <c r="F195" s="176"/>
      <c r="G195" s="5"/>
      <c r="H195" s="157">
        <f t="shared" si="98"/>
        <v>0</v>
      </c>
      <c r="I195" s="157"/>
      <c r="J195" s="157"/>
      <c r="K195" s="110">
        <f t="shared" si="94"/>
        <v>0</v>
      </c>
      <c r="L195" s="110"/>
      <c r="M195" s="110"/>
      <c r="N195" s="3">
        <v>10</v>
      </c>
      <c r="P195" s="4"/>
      <c r="Q195" s="4"/>
      <c r="R195" s="4"/>
      <c r="S195" s="4"/>
      <c r="T195" s="4"/>
      <c r="U195" s="4"/>
      <c r="V195" s="4"/>
      <c r="W195" s="4"/>
      <c r="X195" s="4"/>
    </row>
    <row r="196" spans="1:24" s="3" customFormat="1" ht="33.75" hidden="1">
      <c r="A196" s="3" t="s">
        <v>289</v>
      </c>
      <c r="C196" s="12"/>
      <c r="D196" s="16" t="s">
        <v>292</v>
      </c>
      <c r="E196" s="176">
        <f t="shared" si="97"/>
        <v>0</v>
      </c>
      <c r="F196" s="176"/>
      <c r="G196" s="5"/>
      <c r="H196" s="157">
        <f t="shared" si="98"/>
        <v>0</v>
      </c>
      <c r="I196" s="157"/>
      <c r="J196" s="157"/>
      <c r="K196" s="110">
        <f t="shared" si="94"/>
        <v>0</v>
      </c>
      <c r="L196" s="110"/>
      <c r="M196" s="110"/>
      <c r="N196" s="3">
        <v>11</v>
      </c>
      <c r="P196" s="4"/>
      <c r="Q196" s="4"/>
      <c r="R196" s="4"/>
      <c r="S196" s="4"/>
      <c r="T196" s="4"/>
      <c r="U196" s="4"/>
      <c r="V196" s="4"/>
      <c r="W196" s="4"/>
      <c r="X196" s="4"/>
    </row>
    <row r="197" spans="1:24" s="3" customFormat="1" ht="33.75" hidden="1">
      <c r="A197" s="3" t="s">
        <v>289</v>
      </c>
      <c r="C197" s="12"/>
      <c r="D197" s="16" t="s">
        <v>293</v>
      </c>
      <c r="E197" s="176">
        <f t="shared" si="97"/>
        <v>0</v>
      </c>
      <c r="F197" s="176"/>
      <c r="G197" s="5"/>
      <c r="H197" s="157">
        <f t="shared" si="98"/>
        <v>0</v>
      </c>
      <c r="I197" s="157"/>
      <c r="J197" s="157"/>
      <c r="K197" s="110">
        <f t="shared" si="94"/>
        <v>0</v>
      </c>
      <c r="L197" s="110"/>
      <c r="M197" s="110"/>
      <c r="N197" s="3">
        <v>12</v>
      </c>
      <c r="P197" s="4"/>
      <c r="Q197" s="4"/>
      <c r="R197" s="4"/>
      <c r="S197" s="4"/>
      <c r="T197" s="4"/>
      <c r="U197" s="4"/>
      <c r="V197" s="4"/>
      <c r="W197" s="4"/>
      <c r="X197" s="4"/>
    </row>
    <row r="198" spans="1:24" s="3" customFormat="1" ht="22.5" hidden="1">
      <c r="A198" s="3" t="s">
        <v>289</v>
      </c>
      <c r="C198" s="12"/>
      <c r="D198" s="16" t="s">
        <v>294</v>
      </c>
      <c r="E198" s="176">
        <f t="shared" si="97"/>
        <v>0</v>
      </c>
      <c r="F198" s="176"/>
      <c r="G198" s="5"/>
      <c r="H198" s="157">
        <f t="shared" si="98"/>
        <v>0</v>
      </c>
      <c r="I198" s="157"/>
      <c r="J198" s="157"/>
      <c r="K198" s="110">
        <f t="shared" si="94"/>
        <v>0</v>
      </c>
      <c r="L198" s="110"/>
      <c r="M198" s="110"/>
      <c r="N198" s="3">
        <v>13</v>
      </c>
      <c r="O198" s="3" t="s">
        <v>114</v>
      </c>
      <c r="P198" s="4"/>
      <c r="Q198" s="4"/>
      <c r="R198" s="4"/>
      <c r="S198" s="4"/>
      <c r="T198" s="4"/>
      <c r="U198" s="4"/>
      <c r="V198" s="4"/>
      <c r="W198" s="4"/>
      <c r="X198" s="4"/>
    </row>
    <row r="199" spans="1:24">
      <c r="A199" s="21" t="str">
        <f t="shared" si="88"/>
        <v>a</v>
      </c>
      <c r="C199" s="28"/>
      <c r="D199" s="17" t="s">
        <v>296</v>
      </c>
      <c r="E199" s="10">
        <f>F199+G199</f>
        <v>43.704000000000001</v>
      </c>
      <c r="F199" s="10">
        <v>43.704000000000001</v>
      </c>
      <c r="G199" s="10"/>
      <c r="H199" s="159">
        <f>I199+J199</f>
        <v>0</v>
      </c>
      <c r="I199" s="159"/>
      <c r="J199" s="159"/>
      <c r="K199" s="113">
        <f>L199+M199</f>
        <v>0</v>
      </c>
      <c r="L199" s="113"/>
      <c r="M199" s="113"/>
      <c r="N199" s="3">
        <v>14</v>
      </c>
    </row>
    <row r="200" spans="1:24" s="3" customFormat="1" hidden="1">
      <c r="A200" s="3" t="str">
        <f t="shared" si="88"/>
        <v>b</v>
      </c>
      <c r="C200" s="12"/>
      <c r="D200" s="17" t="s">
        <v>297</v>
      </c>
      <c r="E200" s="10">
        <f t="shared" ref="E200:E218" si="99">F200+G200</f>
        <v>0</v>
      </c>
      <c r="F200" s="10"/>
      <c r="G200" s="10"/>
      <c r="H200" s="159">
        <f t="shared" ref="H200:H218" si="100">I200+J200</f>
        <v>0</v>
      </c>
      <c r="I200" s="159"/>
      <c r="J200" s="159"/>
      <c r="K200" s="113">
        <f t="shared" si="94"/>
        <v>0</v>
      </c>
      <c r="L200" s="113"/>
      <c r="M200" s="113"/>
      <c r="N200" s="3">
        <v>15</v>
      </c>
      <c r="P200" s="4"/>
      <c r="Q200" s="4"/>
      <c r="R200" s="4"/>
      <c r="S200" s="4"/>
      <c r="T200" s="4"/>
      <c r="U200" s="4"/>
      <c r="V200" s="4"/>
      <c r="W200" s="4"/>
      <c r="X200" s="4"/>
    </row>
    <row r="201" spans="1:24" s="3" customFormat="1" hidden="1">
      <c r="A201" s="3" t="str">
        <f t="shared" si="88"/>
        <v>b</v>
      </c>
      <c r="C201" s="12"/>
      <c r="D201" s="17" t="s">
        <v>298</v>
      </c>
      <c r="E201" s="10">
        <f t="shared" si="99"/>
        <v>0</v>
      </c>
      <c r="F201" s="10"/>
      <c r="G201" s="10"/>
      <c r="H201" s="159">
        <f t="shared" si="100"/>
        <v>0</v>
      </c>
      <c r="I201" s="159"/>
      <c r="J201" s="159"/>
      <c r="K201" s="113">
        <f t="shared" si="94"/>
        <v>0</v>
      </c>
      <c r="L201" s="113"/>
      <c r="M201" s="113"/>
      <c r="N201" s="3">
        <v>16</v>
      </c>
      <c r="P201" s="4"/>
      <c r="Q201" s="4"/>
      <c r="R201" s="4"/>
      <c r="S201" s="4"/>
      <c r="T201" s="4"/>
      <c r="U201" s="4"/>
      <c r="V201" s="4"/>
      <c r="W201" s="4"/>
      <c r="X201" s="4"/>
    </row>
    <row r="202" spans="1:24" s="3" customFormat="1" hidden="1">
      <c r="A202" s="3" t="str">
        <f t="shared" si="88"/>
        <v>b</v>
      </c>
      <c r="C202" s="12"/>
      <c r="D202" s="17" t="s">
        <v>299</v>
      </c>
      <c r="E202" s="10">
        <f t="shared" si="99"/>
        <v>0</v>
      </c>
      <c r="F202" s="10"/>
      <c r="G202" s="10"/>
      <c r="H202" s="159">
        <f t="shared" si="100"/>
        <v>0</v>
      </c>
      <c r="I202" s="159"/>
      <c r="J202" s="159"/>
      <c r="K202" s="113">
        <f t="shared" si="94"/>
        <v>0</v>
      </c>
      <c r="L202" s="113"/>
      <c r="M202" s="113"/>
      <c r="N202" s="3">
        <v>17</v>
      </c>
      <c r="P202" s="4"/>
      <c r="Q202" s="4"/>
      <c r="R202" s="4"/>
      <c r="S202" s="4"/>
      <c r="T202" s="4"/>
      <c r="U202" s="4"/>
      <c r="V202" s="4"/>
      <c r="W202" s="4"/>
      <c r="X202" s="4"/>
    </row>
    <row r="203" spans="1:24" s="3" customFormat="1" hidden="1">
      <c r="A203" s="3" t="e">
        <f t="shared" si="88"/>
        <v>#VALUE!</v>
      </c>
      <c r="C203" s="12"/>
      <c r="D203" s="17" t="s">
        <v>300</v>
      </c>
      <c r="E203" s="10">
        <f t="shared" si="99"/>
        <v>0</v>
      </c>
      <c r="F203" s="10"/>
      <c r="G203" s="10"/>
      <c r="H203" s="113" t="s">
        <v>480</v>
      </c>
      <c r="I203" s="113"/>
      <c r="J203" s="113"/>
      <c r="K203" s="113">
        <f t="shared" si="94"/>
        <v>0</v>
      </c>
      <c r="L203" s="113"/>
      <c r="M203" s="113"/>
      <c r="N203" s="3">
        <v>18</v>
      </c>
      <c r="P203" s="4"/>
      <c r="Q203" s="4"/>
      <c r="R203" s="4"/>
      <c r="S203" s="4"/>
      <c r="T203" s="4"/>
      <c r="U203" s="4"/>
      <c r="V203" s="4"/>
      <c r="W203" s="4"/>
      <c r="X203" s="4"/>
    </row>
    <row r="204" spans="1:24" s="3" customFormat="1" hidden="1">
      <c r="A204" s="3" t="str">
        <f t="shared" si="88"/>
        <v>b</v>
      </c>
      <c r="C204" s="12"/>
      <c r="D204" s="18" t="s">
        <v>21</v>
      </c>
      <c r="E204" s="9">
        <f t="shared" si="99"/>
        <v>0</v>
      </c>
      <c r="F204" s="9"/>
      <c r="G204" s="9"/>
      <c r="H204" s="158">
        <f t="shared" si="100"/>
        <v>0</v>
      </c>
      <c r="I204" s="158"/>
      <c r="J204" s="158"/>
      <c r="K204" s="112">
        <f t="shared" si="94"/>
        <v>0</v>
      </c>
      <c r="L204" s="112"/>
      <c r="M204" s="112"/>
      <c r="N204" s="3">
        <v>19</v>
      </c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2" customHeight="1">
      <c r="A205" s="21" t="str">
        <f t="shared" si="88"/>
        <v>a</v>
      </c>
      <c r="C205" s="28"/>
      <c r="D205" s="23" t="s">
        <v>120</v>
      </c>
      <c r="E205" s="9">
        <f t="shared" si="99"/>
        <v>441.31299999999999</v>
      </c>
      <c r="F205" s="9">
        <v>441.31299999999999</v>
      </c>
      <c r="G205" s="9"/>
      <c r="H205" s="158">
        <f t="shared" si="100"/>
        <v>0</v>
      </c>
      <c r="I205" s="158"/>
      <c r="J205" s="158"/>
      <c r="K205" s="112">
        <f t="shared" si="94"/>
        <v>0</v>
      </c>
      <c r="L205" s="112"/>
      <c r="M205" s="112"/>
      <c r="N205" s="3">
        <v>20</v>
      </c>
    </row>
    <row r="206" spans="1:24" ht="37.5" hidden="1" customHeight="1">
      <c r="A206" s="21" t="str">
        <f t="shared" si="88"/>
        <v>b</v>
      </c>
      <c r="B206" s="21" t="s">
        <v>114</v>
      </c>
      <c r="C206" s="7" t="s">
        <v>499</v>
      </c>
      <c r="D206" s="98" t="s">
        <v>498</v>
      </c>
      <c r="E206" s="176">
        <f t="shared" si="99"/>
        <v>0</v>
      </c>
      <c r="F206" s="176">
        <f>F208+F224+F225</f>
        <v>0</v>
      </c>
      <c r="G206" s="5">
        <f>G208+G224+G225</f>
        <v>0</v>
      </c>
      <c r="H206" s="157">
        <f t="shared" si="100"/>
        <v>0</v>
      </c>
      <c r="I206" s="157">
        <f>I208+I224+I225</f>
        <v>0</v>
      </c>
      <c r="J206" s="157">
        <f>J208+J224+J225</f>
        <v>0</v>
      </c>
      <c r="K206" s="110">
        <f t="shared" si="94"/>
        <v>0</v>
      </c>
      <c r="L206" s="110">
        <f>L208+L224+L225</f>
        <v>0</v>
      </c>
      <c r="M206" s="110">
        <f>M208+M224+M225</f>
        <v>0</v>
      </c>
      <c r="N206" s="3">
        <v>1</v>
      </c>
    </row>
    <row r="207" spans="1:24" hidden="1">
      <c r="A207" s="21" t="str">
        <f t="shared" ref="A207:A270" si="101">IF((E207+H207+K207)&gt;0,"a","b")</f>
        <v>b</v>
      </c>
      <c r="C207" s="28"/>
      <c r="D207" s="19" t="s">
        <v>99</v>
      </c>
      <c r="E207" s="8">
        <f t="shared" si="99"/>
        <v>0</v>
      </c>
      <c r="F207" s="8">
        <v>0</v>
      </c>
      <c r="G207" s="8"/>
      <c r="H207" s="204">
        <f t="shared" si="100"/>
        <v>0</v>
      </c>
      <c r="I207" s="204">
        <v>0</v>
      </c>
      <c r="J207" s="204"/>
      <c r="K207" s="111">
        <f t="shared" si="94"/>
        <v>0</v>
      </c>
      <c r="L207" s="111">
        <v>0</v>
      </c>
      <c r="M207" s="111"/>
      <c r="N207" s="3">
        <v>2</v>
      </c>
    </row>
    <row r="208" spans="1:24" hidden="1">
      <c r="A208" s="21" t="str">
        <f t="shared" si="101"/>
        <v>b</v>
      </c>
      <c r="C208" s="28"/>
      <c r="D208" s="23" t="s">
        <v>5</v>
      </c>
      <c r="E208" s="9">
        <f t="shared" si="99"/>
        <v>0</v>
      </c>
      <c r="F208" s="9">
        <f>F209+F210+F220+F221+F222+F223</f>
        <v>0</v>
      </c>
      <c r="G208" s="9">
        <f>G209+G210+G220+G221+G222+G223</f>
        <v>0</v>
      </c>
      <c r="H208" s="158">
        <f t="shared" si="100"/>
        <v>0</v>
      </c>
      <c r="I208" s="158">
        <f>I209+I210+I220+I221+I222+I223</f>
        <v>0</v>
      </c>
      <c r="J208" s="158">
        <f>J209+J210+J220+J221+J222+J223</f>
        <v>0</v>
      </c>
      <c r="K208" s="112">
        <f t="shared" si="94"/>
        <v>0</v>
      </c>
      <c r="L208" s="112">
        <f>L209+L210+L220+L221+L222+L223</f>
        <v>0</v>
      </c>
      <c r="M208" s="112">
        <f>M209+M210+M220+M221+M222+M223</f>
        <v>0</v>
      </c>
      <c r="N208" s="3">
        <v>3</v>
      </c>
    </row>
    <row r="209" spans="1:24" hidden="1">
      <c r="A209" s="21" t="str">
        <f t="shared" si="101"/>
        <v>b</v>
      </c>
      <c r="C209" s="28"/>
      <c r="D209" s="17" t="s">
        <v>301</v>
      </c>
      <c r="E209" s="10">
        <f t="shared" si="99"/>
        <v>0</v>
      </c>
      <c r="F209" s="10"/>
      <c r="G209" s="10"/>
      <c r="H209" s="159">
        <f t="shared" si="100"/>
        <v>0</v>
      </c>
      <c r="I209" s="159"/>
      <c r="J209" s="159"/>
      <c r="K209" s="113">
        <f t="shared" si="94"/>
        <v>0</v>
      </c>
      <c r="L209" s="113">
        <v>0</v>
      </c>
      <c r="M209" s="113"/>
      <c r="N209" s="3">
        <v>4</v>
      </c>
      <c r="P209" s="25"/>
    </row>
    <row r="210" spans="1:24" hidden="1">
      <c r="A210" s="21" t="str">
        <f t="shared" si="101"/>
        <v>b</v>
      </c>
      <c r="C210" s="28"/>
      <c r="D210" s="17" t="s">
        <v>295</v>
      </c>
      <c r="E210" s="10">
        <f t="shared" si="99"/>
        <v>0</v>
      </c>
      <c r="F210" s="10">
        <f>F211+F212+F213+F214+F215+F216+F217+F218</f>
        <v>0</v>
      </c>
      <c r="G210" s="10">
        <f>G211+G212+G213+G214+G215+G216+G217+G218</f>
        <v>0</v>
      </c>
      <c r="H210" s="159">
        <f t="shared" si="100"/>
        <v>0</v>
      </c>
      <c r="I210" s="159">
        <f>I211+I212+I213+I214+I215+I216+I217+I218</f>
        <v>0</v>
      </c>
      <c r="J210" s="159">
        <f>J211+J212+J213+J214+J215+J216+J217+J218</f>
        <v>0</v>
      </c>
      <c r="K210" s="113">
        <f t="shared" si="94"/>
        <v>0</v>
      </c>
      <c r="L210" s="113">
        <f>L211+L212+L213+L214+L215+L216+L217+L218</f>
        <v>0</v>
      </c>
      <c r="M210" s="113">
        <f>M211+M212+M213+M214+M215+M216+M217+M218</f>
        <v>0</v>
      </c>
      <c r="N210" s="3">
        <v>5</v>
      </c>
    </row>
    <row r="211" spans="1:24" s="3" customFormat="1" ht="22.5" hidden="1">
      <c r="A211" s="3" t="s">
        <v>289</v>
      </c>
      <c r="C211" s="12"/>
      <c r="D211" s="16" t="s">
        <v>290</v>
      </c>
      <c r="E211" s="176">
        <f t="shared" si="99"/>
        <v>0</v>
      </c>
      <c r="F211" s="176"/>
      <c r="G211" s="5"/>
      <c r="H211" s="157">
        <f t="shared" si="100"/>
        <v>0</v>
      </c>
      <c r="I211" s="157"/>
      <c r="J211" s="157"/>
      <c r="K211" s="110">
        <f t="shared" si="94"/>
        <v>0</v>
      </c>
      <c r="L211" s="110">
        <v>0</v>
      </c>
      <c r="M211" s="110"/>
      <c r="N211" s="3">
        <v>6</v>
      </c>
      <c r="P211" s="4"/>
      <c r="Q211" s="4"/>
      <c r="R211" s="4"/>
      <c r="S211" s="4"/>
      <c r="T211" s="4"/>
      <c r="U211" s="4"/>
      <c r="V211" s="4"/>
      <c r="W211" s="4"/>
      <c r="X211" s="4"/>
    </row>
    <row r="212" spans="1:24" s="3" customFormat="1" hidden="1">
      <c r="A212" s="3" t="s">
        <v>289</v>
      </c>
      <c r="C212" s="12"/>
      <c r="D212" s="16" t="s">
        <v>102</v>
      </c>
      <c r="E212" s="176">
        <f t="shared" si="99"/>
        <v>0</v>
      </c>
      <c r="F212" s="176"/>
      <c r="G212" s="5"/>
      <c r="H212" s="157">
        <f t="shared" si="100"/>
        <v>0</v>
      </c>
      <c r="I212" s="157"/>
      <c r="J212" s="157"/>
      <c r="K212" s="110">
        <f t="shared" si="94"/>
        <v>0</v>
      </c>
      <c r="L212" s="110">
        <v>0</v>
      </c>
      <c r="M212" s="110"/>
      <c r="N212" s="3">
        <v>7</v>
      </c>
      <c r="P212" s="4"/>
      <c r="Q212" s="4"/>
      <c r="R212" s="4"/>
      <c r="S212" s="4"/>
      <c r="T212" s="4"/>
      <c r="U212" s="4"/>
      <c r="V212" s="4"/>
      <c r="W212" s="4"/>
      <c r="X212" s="4"/>
    </row>
    <row r="213" spans="1:24" s="3" customFormat="1" hidden="1">
      <c r="A213" s="3" t="s">
        <v>289</v>
      </c>
      <c r="C213" s="12"/>
      <c r="D213" s="16" t="s">
        <v>101</v>
      </c>
      <c r="E213" s="176">
        <f t="shared" si="99"/>
        <v>0</v>
      </c>
      <c r="F213" s="176"/>
      <c r="G213" s="5"/>
      <c r="H213" s="157">
        <f t="shared" si="100"/>
        <v>0</v>
      </c>
      <c r="I213" s="157"/>
      <c r="J213" s="157"/>
      <c r="K213" s="110">
        <f t="shared" si="94"/>
        <v>0</v>
      </c>
      <c r="L213" s="110">
        <v>0</v>
      </c>
      <c r="M213" s="110"/>
      <c r="N213" s="3">
        <v>8</v>
      </c>
      <c r="P213" s="4"/>
      <c r="Q213" s="4"/>
      <c r="R213" s="4"/>
      <c r="S213" s="4"/>
      <c r="T213" s="4"/>
      <c r="U213" s="4"/>
      <c r="V213" s="4"/>
      <c r="W213" s="4"/>
      <c r="X213" s="4"/>
    </row>
    <row r="214" spans="1:24" s="3" customFormat="1" hidden="1">
      <c r="A214" s="3" t="s">
        <v>289</v>
      </c>
      <c r="C214" s="12"/>
      <c r="D214" s="16" t="s">
        <v>291</v>
      </c>
      <c r="E214" s="176">
        <f t="shared" si="99"/>
        <v>0</v>
      </c>
      <c r="F214" s="176"/>
      <c r="G214" s="5"/>
      <c r="H214" s="157">
        <f t="shared" si="100"/>
        <v>0</v>
      </c>
      <c r="I214" s="157"/>
      <c r="J214" s="157"/>
      <c r="K214" s="110">
        <f t="shared" si="94"/>
        <v>0</v>
      </c>
      <c r="L214" s="110">
        <v>0</v>
      </c>
      <c r="M214" s="110"/>
      <c r="N214" s="3">
        <v>9</v>
      </c>
      <c r="P214" s="4"/>
      <c r="Q214" s="4"/>
      <c r="R214" s="4"/>
      <c r="S214" s="4"/>
      <c r="T214" s="4"/>
      <c r="U214" s="4"/>
      <c r="V214" s="4"/>
      <c r="W214" s="4"/>
      <c r="X214" s="4"/>
    </row>
    <row r="215" spans="1:24" s="3" customFormat="1" hidden="1">
      <c r="A215" s="3" t="s">
        <v>289</v>
      </c>
      <c r="C215" s="12"/>
      <c r="D215" s="16" t="s">
        <v>100</v>
      </c>
      <c r="E215" s="176">
        <f t="shared" si="99"/>
        <v>0</v>
      </c>
      <c r="F215" s="176"/>
      <c r="G215" s="5"/>
      <c r="H215" s="157">
        <f t="shared" si="100"/>
        <v>0</v>
      </c>
      <c r="I215" s="157"/>
      <c r="J215" s="157"/>
      <c r="K215" s="110">
        <f t="shared" ref="K215:K278" si="102">L215+M215</f>
        <v>0</v>
      </c>
      <c r="L215" s="110">
        <v>0</v>
      </c>
      <c r="M215" s="110"/>
      <c r="N215" s="3">
        <v>10</v>
      </c>
      <c r="P215" s="4"/>
      <c r="Q215" s="4"/>
      <c r="R215" s="4"/>
      <c r="S215" s="4"/>
      <c r="T215" s="4"/>
      <c r="U215" s="4"/>
      <c r="V215" s="4"/>
      <c r="W215" s="4"/>
      <c r="X215" s="4"/>
    </row>
    <row r="216" spans="1:24" s="3" customFormat="1" ht="33.75" hidden="1">
      <c r="A216" s="3" t="s">
        <v>289</v>
      </c>
      <c r="C216" s="12"/>
      <c r="D216" s="16" t="s">
        <v>292</v>
      </c>
      <c r="E216" s="176">
        <f t="shared" si="99"/>
        <v>0</v>
      </c>
      <c r="F216" s="176"/>
      <c r="G216" s="5"/>
      <c r="H216" s="157">
        <f t="shared" si="100"/>
        <v>0</v>
      </c>
      <c r="I216" s="157"/>
      <c r="J216" s="157"/>
      <c r="K216" s="110">
        <f t="shared" si="102"/>
        <v>0</v>
      </c>
      <c r="L216" s="110">
        <v>0</v>
      </c>
      <c r="M216" s="110"/>
      <c r="N216" s="3">
        <v>11</v>
      </c>
      <c r="P216" s="4"/>
      <c r="Q216" s="4"/>
      <c r="R216" s="4"/>
      <c r="S216" s="4"/>
      <c r="T216" s="4"/>
      <c r="U216" s="4"/>
      <c r="V216" s="4"/>
      <c r="W216" s="4"/>
      <c r="X216" s="4"/>
    </row>
    <row r="217" spans="1:24" s="3" customFormat="1" ht="33.75" hidden="1">
      <c r="A217" s="3" t="s">
        <v>289</v>
      </c>
      <c r="C217" s="12"/>
      <c r="D217" s="16" t="s">
        <v>293</v>
      </c>
      <c r="E217" s="176">
        <f t="shared" si="99"/>
        <v>0</v>
      </c>
      <c r="F217" s="176"/>
      <c r="G217" s="5"/>
      <c r="H217" s="157">
        <f t="shared" si="100"/>
        <v>0</v>
      </c>
      <c r="I217" s="157"/>
      <c r="J217" s="157"/>
      <c r="K217" s="110">
        <f t="shared" si="102"/>
        <v>0</v>
      </c>
      <c r="L217" s="110">
        <v>0</v>
      </c>
      <c r="M217" s="110"/>
      <c r="N217" s="3">
        <v>12</v>
      </c>
      <c r="P217" s="4"/>
      <c r="Q217" s="4"/>
      <c r="R217" s="4"/>
      <c r="S217" s="4"/>
      <c r="T217" s="4"/>
      <c r="U217" s="4"/>
      <c r="V217" s="4"/>
      <c r="W217" s="4"/>
      <c r="X217" s="4"/>
    </row>
    <row r="218" spans="1:24" s="3" customFormat="1" ht="22.5" hidden="1">
      <c r="A218" s="3" t="s">
        <v>289</v>
      </c>
      <c r="C218" s="12"/>
      <c r="D218" s="16" t="s">
        <v>294</v>
      </c>
      <c r="E218" s="176">
        <f t="shared" si="99"/>
        <v>0</v>
      </c>
      <c r="F218" s="176"/>
      <c r="G218" s="5"/>
      <c r="H218" s="157">
        <f t="shared" si="100"/>
        <v>0</v>
      </c>
      <c r="I218" s="157"/>
      <c r="J218" s="157"/>
      <c r="K218" s="110">
        <f t="shared" si="102"/>
        <v>0</v>
      </c>
      <c r="L218" s="110"/>
      <c r="M218" s="110"/>
      <c r="N218" s="3">
        <v>13</v>
      </c>
      <c r="P218" s="4"/>
      <c r="Q218" s="4"/>
      <c r="R218" s="4"/>
      <c r="S218" s="4"/>
      <c r="T218" s="4"/>
      <c r="U218" s="4"/>
      <c r="V218" s="4"/>
      <c r="W218" s="4"/>
      <c r="X218" s="4"/>
    </row>
    <row r="219" spans="1:24" s="3" customFormat="1" hidden="1">
      <c r="A219" s="3" t="str">
        <f t="shared" si="101"/>
        <v>b</v>
      </c>
      <c r="C219" s="12"/>
      <c r="D219" s="17" t="s">
        <v>296</v>
      </c>
      <c r="E219" s="10"/>
      <c r="F219" s="10"/>
      <c r="G219" s="10"/>
      <c r="H219" s="159"/>
      <c r="I219" s="159"/>
      <c r="J219" s="159"/>
      <c r="K219" s="113">
        <f t="shared" si="102"/>
        <v>0</v>
      </c>
      <c r="L219" s="113"/>
      <c r="M219" s="113"/>
      <c r="N219" s="3">
        <v>14</v>
      </c>
      <c r="P219" s="4"/>
      <c r="Q219" s="4"/>
      <c r="R219" s="4"/>
      <c r="S219" s="4"/>
      <c r="T219" s="4"/>
      <c r="U219" s="4"/>
      <c r="V219" s="4"/>
      <c r="W219" s="4"/>
      <c r="X219" s="4"/>
    </row>
    <row r="220" spans="1:24" hidden="1">
      <c r="A220" s="21" t="str">
        <f t="shared" si="101"/>
        <v>b</v>
      </c>
      <c r="C220" s="28"/>
      <c r="D220" s="17" t="s">
        <v>297</v>
      </c>
      <c r="E220" s="10">
        <f t="shared" ref="E220:E225" si="103">F220+G220</f>
        <v>0</v>
      </c>
      <c r="F220" s="10">
        <v>0</v>
      </c>
      <c r="G220" s="10"/>
      <c r="H220" s="159">
        <f t="shared" ref="H220:H225" si="104">I220+J220</f>
        <v>0</v>
      </c>
      <c r="I220" s="159">
        <v>0</v>
      </c>
      <c r="J220" s="159"/>
      <c r="K220" s="113">
        <f t="shared" si="102"/>
        <v>0</v>
      </c>
      <c r="L220" s="113"/>
      <c r="M220" s="113"/>
      <c r="N220" s="3">
        <v>15</v>
      </c>
    </row>
    <row r="221" spans="1:24" s="3" customFormat="1" hidden="1">
      <c r="A221" s="3" t="str">
        <f t="shared" si="101"/>
        <v>b</v>
      </c>
      <c r="C221" s="12"/>
      <c r="D221" s="17" t="s">
        <v>298</v>
      </c>
      <c r="E221" s="10">
        <f t="shared" si="103"/>
        <v>0</v>
      </c>
      <c r="F221" s="10"/>
      <c r="G221" s="10"/>
      <c r="H221" s="159">
        <f t="shared" si="104"/>
        <v>0</v>
      </c>
      <c r="I221" s="159"/>
      <c r="J221" s="159"/>
      <c r="K221" s="113">
        <f t="shared" si="102"/>
        <v>0</v>
      </c>
      <c r="L221" s="113"/>
      <c r="M221" s="113"/>
      <c r="N221" s="3">
        <v>16</v>
      </c>
      <c r="P221" s="4"/>
      <c r="Q221" s="4"/>
      <c r="R221" s="4"/>
      <c r="S221" s="4"/>
      <c r="T221" s="4"/>
      <c r="U221" s="4"/>
      <c r="V221" s="4"/>
      <c r="W221" s="4"/>
      <c r="X221" s="4"/>
    </row>
    <row r="222" spans="1:24" s="3" customFormat="1" hidden="1">
      <c r="A222" s="3" t="str">
        <f t="shared" si="101"/>
        <v>b</v>
      </c>
      <c r="C222" s="12"/>
      <c r="D222" s="17" t="s">
        <v>299</v>
      </c>
      <c r="E222" s="10">
        <f t="shared" si="103"/>
        <v>0</v>
      </c>
      <c r="F222" s="10"/>
      <c r="G222" s="10"/>
      <c r="H222" s="159">
        <f t="shared" si="104"/>
        <v>0</v>
      </c>
      <c r="I222" s="159"/>
      <c r="J222" s="159"/>
      <c r="K222" s="113">
        <f t="shared" si="102"/>
        <v>0</v>
      </c>
      <c r="L222" s="113"/>
      <c r="M222" s="113"/>
      <c r="N222" s="3">
        <v>17</v>
      </c>
      <c r="P222" s="4"/>
      <c r="Q222" s="4"/>
      <c r="R222" s="4"/>
      <c r="S222" s="4"/>
      <c r="T222" s="4"/>
      <c r="U222" s="4"/>
      <c r="V222" s="4"/>
      <c r="W222" s="4"/>
      <c r="X222" s="4"/>
    </row>
    <row r="223" spans="1:24" s="3" customFormat="1" hidden="1">
      <c r="A223" s="3" t="str">
        <f t="shared" si="101"/>
        <v>b</v>
      </c>
      <c r="C223" s="12"/>
      <c r="D223" s="17" t="s">
        <v>300</v>
      </c>
      <c r="E223" s="10">
        <f t="shared" si="103"/>
        <v>0</v>
      </c>
      <c r="F223" s="10"/>
      <c r="G223" s="10"/>
      <c r="H223" s="159">
        <f t="shared" si="104"/>
        <v>0</v>
      </c>
      <c r="I223" s="159"/>
      <c r="J223" s="159"/>
      <c r="K223" s="113">
        <f t="shared" si="102"/>
        <v>0</v>
      </c>
      <c r="L223" s="113"/>
      <c r="M223" s="113"/>
      <c r="N223" s="3">
        <v>18</v>
      </c>
      <c r="P223" s="4"/>
      <c r="Q223" s="4"/>
      <c r="R223" s="4"/>
      <c r="S223" s="4"/>
      <c r="T223" s="4"/>
      <c r="U223" s="4"/>
      <c r="V223" s="4"/>
      <c r="W223" s="4"/>
      <c r="X223" s="4"/>
    </row>
    <row r="224" spans="1:24" s="3" customFormat="1" hidden="1">
      <c r="A224" s="3" t="str">
        <f t="shared" si="101"/>
        <v>b</v>
      </c>
      <c r="C224" s="12"/>
      <c r="D224" s="18" t="s">
        <v>21</v>
      </c>
      <c r="E224" s="9">
        <f t="shared" si="103"/>
        <v>0</v>
      </c>
      <c r="F224" s="9"/>
      <c r="G224" s="9"/>
      <c r="H224" s="158">
        <f t="shared" si="104"/>
        <v>0</v>
      </c>
      <c r="I224" s="158"/>
      <c r="J224" s="158"/>
      <c r="K224" s="112">
        <f t="shared" si="102"/>
        <v>0</v>
      </c>
      <c r="L224" s="112"/>
      <c r="M224" s="112"/>
      <c r="N224" s="3">
        <v>19</v>
      </c>
      <c r="P224" s="4"/>
      <c r="Q224" s="4"/>
      <c r="R224" s="4"/>
      <c r="S224" s="4"/>
      <c r="T224" s="4"/>
      <c r="U224" s="4"/>
      <c r="V224" s="4"/>
      <c r="W224" s="4"/>
      <c r="X224" s="4"/>
    </row>
    <row r="225" spans="1:24" s="3" customFormat="1" hidden="1">
      <c r="A225" s="3" t="str">
        <f t="shared" si="101"/>
        <v>b</v>
      </c>
      <c r="C225" s="12"/>
      <c r="D225" s="18" t="s">
        <v>120</v>
      </c>
      <c r="E225" s="9">
        <f t="shared" si="103"/>
        <v>0</v>
      </c>
      <c r="F225" s="9"/>
      <c r="G225" s="9"/>
      <c r="H225" s="158">
        <f t="shared" si="104"/>
        <v>0</v>
      </c>
      <c r="I225" s="158"/>
      <c r="J225" s="158"/>
      <c r="K225" s="112">
        <f t="shared" si="102"/>
        <v>0</v>
      </c>
      <c r="L225" s="112"/>
      <c r="M225" s="112"/>
      <c r="N225" s="3">
        <v>20</v>
      </c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18">
      <c r="A226" s="21" t="str">
        <f t="shared" si="101"/>
        <v>a</v>
      </c>
      <c r="B226" s="21" t="s">
        <v>114</v>
      </c>
      <c r="C226" s="7" t="s">
        <v>106</v>
      </c>
      <c r="D226" s="22" t="s">
        <v>159</v>
      </c>
      <c r="E226" s="110">
        <f>E246+E346+E406+E466+E526+E646+E666+E686</f>
        <v>16264.075999999999</v>
      </c>
      <c r="F226" s="110">
        <f t="shared" ref="E226:L235" si="105">F246+F346+F406+F466+F526+F646+F666+F686</f>
        <v>9771.6659999999993</v>
      </c>
      <c r="G226" s="110">
        <f t="shared" si="105"/>
        <v>6492.41</v>
      </c>
      <c r="H226" s="157">
        <f>I226+J226</f>
        <v>17283.133999999998</v>
      </c>
      <c r="I226" s="157">
        <f t="shared" si="105"/>
        <v>12474.252999999999</v>
      </c>
      <c r="J226" s="157">
        <f t="shared" si="105"/>
        <v>4808.8809999999994</v>
      </c>
      <c r="K226" s="110">
        <f>L226+M226</f>
        <v>185.65299999999999</v>
      </c>
      <c r="L226" s="110">
        <f t="shared" ref="L226:M245" si="106">L246+L346+L406+L466+L526+L646+L666+L686</f>
        <v>185.65299999999999</v>
      </c>
      <c r="M226" s="110">
        <f t="shared" si="106"/>
        <v>0</v>
      </c>
      <c r="N226" s="3">
        <v>1</v>
      </c>
    </row>
    <row r="227" spans="1:24">
      <c r="A227" s="21" t="str">
        <f t="shared" si="101"/>
        <v>a</v>
      </c>
      <c r="C227" s="28"/>
      <c r="D227" s="19" t="s">
        <v>99</v>
      </c>
      <c r="E227" s="161">
        <f t="shared" si="105"/>
        <v>8</v>
      </c>
      <c r="F227" s="161">
        <f t="shared" si="105"/>
        <v>8</v>
      </c>
      <c r="G227" s="8">
        <f t="shared" si="105"/>
        <v>0</v>
      </c>
      <c r="H227" s="163">
        <f t="shared" si="105"/>
        <v>8</v>
      </c>
      <c r="I227" s="163">
        <f t="shared" si="105"/>
        <v>8</v>
      </c>
      <c r="J227" s="204">
        <f t="shared" si="105"/>
        <v>0</v>
      </c>
      <c r="K227" s="161">
        <f t="shared" si="102"/>
        <v>8</v>
      </c>
      <c r="L227" s="163">
        <f t="shared" si="105"/>
        <v>8</v>
      </c>
      <c r="M227" s="111">
        <f t="shared" si="106"/>
        <v>0</v>
      </c>
      <c r="N227" s="3">
        <v>2</v>
      </c>
    </row>
    <row r="228" spans="1:24">
      <c r="A228" s="21" t="str">
        <f t="shared" si="101"/>
        <v>a</v>
      </c>
      <c r="C228" s="28"/>
      <c r="D228" s="23" t="s">
        <v>5</v>
      </c>
      <c r="E228" s="9">
        <f t="shared" si="105"/>
        <v>571.99599999999998</v>
      </c>
      <c r="F228" s="9">
        <f t="shared" si="105"/>
        <v>571.99599999999998</v>
      </c>
      <c r="G228" s="9">
        <f t="shared" si="105"/>
        <v>0</v>
      </c>
      <c r="H228" s="158">
        <f>I228+J228</f>
        <v>1235.8</v>
      </c>
      <c r="I228" s="158">
        <f t="shared" si="105"/>
        <v>1235.8</v>
      </c>
      <c r="J228" s="158">
        <f t="shared" si="105"/>
        <v>0</v>
      </c>
      <c r="K228" s="112">
        <f>L228+M228</f>
        <v>102.006</v>
      </c>
      <c r="L228" s="112">
        <f t="shared" si="106"/>
        <v>102.006</v>
      </c>
      <c r="M228" s="112">
        <f t="shared" si="106"/>
        <v>0</v>
      </c>
      <c r="N228" s="3">
        <v>3</v>
      </c>
    </row>
    <row r="229" spans="1:24" hidden="1">
      <c r="A229" s="21" t="str">
        <f t="shared" si="101"/>
        <v>b</v>
      </c>
      <c r="C229" s="28"/>
      <c r="D229" s="17" t="s">
        <v>301</v>
      </c>
      <c r="E229" s="10">
        <f t="shared" si="105"/>
        <v>0</v>
      </c>
      <c r="F229" s="10">
        <f t="shared" si="105"/>
        <v>0</v>
      </c>
      <c r="G229" s="10">
        <f t="shared" si="105"/>
        <v>0</v>
      </c>
      <c r="H229" s="159">
        <f t="shared" si="105"/>
        <v>0</v>
      </c>
      <c r="I229" s="159">
        <f t="shared" si="105"/>
        <v>0</v>
      </c>
      <c r="J229" s="159">
        <f t="shared" si="105"/>
        <v>0</v>
      </c>
      <c r="K229" s="113">
        <f t="shared" si="102"/>
        <v>0</v>
      </c>
      <c r="L229" s="113">
        <f t="shared" si="106"/>
        <v>0</v>
      </c>
      <c r="M229" s="113">
        <f t="shared" si="106"/>
        <v>0</v>
      </c>
      <c r="N229" s="3">
        <v>4</v>
      </c>
    </row>
    <row r="230" spans="1:24">
      <c r="A230" s="21" t="str">
        <f t="shared" si="101"/>
        <v>a</v>
      </c>
      <c r="C230" s="28"/>
      <c r="D230" s="17" t="s">
        <v>295</v>
      </c>
      <c r="E230" s="10">
        <f t="shared" si="105"/>
        <v>380.42899999999997</v>
      </c>
      <c r="F230" s="10">
        <f t="shared" si="105"/>
        <v>380.42899999999997</v>
      </c>
      <c r="G230" s="10">
        <f t="shared" si="105"/>
        <v>0</v>
      </c>
      <c r="H230" s="159">
        <f>I230+J230</f>
        <v>615</v>
      </c>
      <c r="I230" s="159">
        <f t="shared" si="105"/>
        <v>615</v>
      </c>
      <c r="J230" s="159">
        <f t="shared" si="105"/>
        <v>0</v>
      </c>
      <c r="K230" s="113">
        <f>L230+M230</f>
        <v>80.088999999999999</v>
      </c>
      <c r="L230" s="113">
        <f t="shared" si="106"/>
        <v>80.088999999999999</v>
      </c>
      <c r="M230" s="113">
        <f t="shared" si="106"/>
        <v>0</v>
      </c>
      <c r="N230" s="3">
        <v>5</v>
      </c>
    </row>
    <row r="231" spans="1:24" s="3" customFormat="1" ht="22.5" hidden="1">
      <c r="A231" s="3" t="s">
        <v>289</v>
      </c>
      <c r="C231" s="12"/>
      <c r="D231" s="16" t="s">
        <v>290</v>
      </c>
      <c r="E231" s="176">
        <f t="shared" si="105"/>
        <v>0</v>
      </c>
      <c r="F231" s="176">
        <f t="shared" si="105"/>
        <v>0</v>
      </c>
      <c r="G231" s="5">
        <f t="shared" si="105"/>
        <v>0</v>
      </c>
      <c r="H231" s="157">
        <f t="shared" si="105"/>
        <v>0</v>
      </c>
      <c r="I231" s="157">
        <f t="shared" si="105"/>
        <v>0</v>
      </c>
      <c r="J231" s="157">
        <f t="shared" si="105"/>
        <v>0</v>
      </c>
      <c r="K231" s="110">
        <f t="shared" si="102"/>
        <v>0</v>
      </c>
      <c r="L231" s="110">
        <f t="shared" si="106"/>
        <v>0</v>
      </c>
      <c r="M231" s="110">
        <f t="shared" si="106"/>
        <v>0</v>
      </c>
      <c r="N231" s="3">
        <v>6</v>
      </c>
      <c r="P231" s="4"/>
      <c r="Q231" s="4"/>
      <c r="R231" s="4"/>
      <c r="S231" s="4"/>
      <c r="T231" s="4"/>
      <c r="U231" s="4"/>
      <c r="V231" s="4"/>
      <c r="W231" s="4"/>
      <c r="X231" s="4"/>
    </row>
    <row r="232" spans="1:24" s="3" customFormat="1" hidden="1">
      <c r="A232" s="3" t="s">
        <v>289</v>
      </c>
      <c r="C232" s="12"/>
      <c r="D232" s="16" t="s">
        <v>102</v>
      </c>
      <c r="E232" s="176">
        <f t="shared" si="105"/>
        <v>0</v>
      </c>
      <c r="F232" s="176">
        <f t="shared" si="105"/>
        <v>0</v>
      </c>
      <c r="G232" s="5">
        <f t="shared" si="105"/>
        <v>0</v>
      </c>
      <c r="H232" s="157">
        <f t="shared" si="105"/>
        <v>0</v>
      </c>
      <c r="I232" s="157">
        <f t="shared" si="105"/>
        <v>0</v>
      </c>
      <c r="J232" s="157">
        <f t="shared" si="105"/>
        <v>0</v>
      </c>
      <c r="K232" s="110">
        <f t="shared" si="102"/>
        <v>0</v>
      </c>
      <c r="L232" s="110">
        <f t="shared" si="106"/>
        <v>0</v>
      </c>
      <c r="M232" s="110">
        <f t="shared" si="106"/>
        <v>0</v>
      </c>
      <c r="N232" s="3">
        <v>7</v>
      </c>
      <c r="P232" s="4"/>
      <c r="Q232" s="4"/>
      <c r="R232" s="4"/>
      <c r="S232" s="4"/>
      <c r="T232" s="4"/>
      <c r="U232" s="4"/>
      <c r="V232" s="4"/>
      <c r="W232" s="4"/>
      <c r="X232" s="4"/>
    </row>
    <row r="233" spans="1:24" s="3" customFormat="1" hidden="1">
      <c r="A233" s="3" t="s">
        <v>289</v>
      </c>
      <c r="C233" s="12"/>
      <c r="D233" s="16" t="s">
        <v>101</v>
      </c>
      <c r="E233" s="176">
        <f t="shared" si="105"/>
        <v>265.65499999999997</v>
      </c>
      <c r="F233" s="176">
        <f t="shared" si="105"/>
        <v>265.65499999999997</v>
      </c>
      <c r="G233" s="5">
        <f t="shared" si="105"/>
        <v>0</v>
      </c>
      <c r="H233" s="157">
        <f t="shared" si="105"/>
        <v>300</v>
      </c>
      <c r="I233" s="157">
        <f t="shared" si="105"/>
        <v>300</v>
      </c>
      <c r="J233" s="157">
        <f t="shared" si="105"/>
        <v>0</v>
      </c>
      <c r="K233" s="110">
        <f t="shared" si="102"/>
        <v>74.875</v>
      </c>
      <c r="L233" s="137">
        <f t="shared" si="105"/>
        <v>74.875</v>
      </c>
      <c r="M233" s="110">
        <f t="shared" si="106"/>
        <v>0</v>
      </c>
      <c r="N233" s="3">
        <v>8</v>
      </c>
      <c r="P233" s="4"/>
      <c r="Q233" s="4"/>
      <c r="R233" s="4"/>
      <c r="S233" s="4"/>
      <c r="T233" s="4"/>
      <c r="U233" s="4"/>
      <c r="V233" s="4"/>
      <c r="W233" s="4"/>
      <c r="X233" s="4"/>
    </row>
    <row r="234" spans="1:24" s="3" customFormat="1" hidden="1">
      <c r="A234" s="3" t="s">
        <v>289</v>
      </c>
      <c r="C234" s="12"/>
      <c r="D234" s="16" t="s">
        <v>291</v>
      </c>
      <c r="E234" s="176">
        <f t="shared" si="105"/>
        <v>0</v>
      </c>
      <c r="F234" s="176">
        <f t="shared" si="105"/>
        <v>0</v>
      </c>
      <c r="G234" s="5">
        <f t="shared" si="105"/>
        <v>0</v>
      </c>
      <c r="H234" s="157">
        <f t="shared" si="105"/>
        <v>0</v>
      </c>
      <c r="I234" s="157">
        <f t="shared" si="105"/>
        <v>0</v>
      </c>
      <c r="J234" s="157">
        <f t="shared" si="105"/>
        <v>0</v>
      </c>
      <c r="K234" s="110">
        <f t="shared" si="102"/>
        <v>0</v>
      </c>
      <c r="L234" s="110">
        <f t="shared" si="106"/>
        <v>0</v>
      </c>
      <c r="M234" s="110">
        <f t="shared" si="106"/>
        <v>0</v>
      </c>
      <c r="N234" s="3">
        <v>9</v>
      </c>
      <c r="P234" s="4"/>
      <c r="Q234" s="4"/>
      <c r="R234" s="4"/>
      <c r="S234" s="4"/>
      <c r="T234" s="4"/>
      <c r="U234" s="4"/>
      <c r="V234" s="4"/>
      <c r="W234" s="4"/>
      <c r="X234" s="4"/>
    </row>
    <row r="235" spans="1:24" s="3" customFormat="1" hidden="1">
      <c r="A235" s="3" t="s">
        <v>289</v>
      </c>
      <c r="C235" s="12"/>
      <c r="D235" s="16" t="s">
        <v>100</v>
      </c>
      <c r="E235" s="176">
        <f t="shared" si="105"/>
        <v>0</v>
      </c>
      <c r="F235" s="176">
        <f t="shared" si="105"/>
        <v>0</v>
      </c>
      <c r="G235" s="5">
        <f t="shared" si="105"/>
        <v>0</v>
      </c>
      <c r="H235" s="157">
        <f t="shared" si="105"/>
        <v>0</v>
      </c>
      <c r="I235" s="157">
        <f t="shared" si="105"/>
        <v>0</v>
      </c>
      <c r="J235" s="157">
        <f t="shared" si="105"/>
        <v>0</v>
      </c>
      <c r="K235" s="110">
        <f t="shared" si="102"/>
        <v>0</v>
      </c>
      <c r="L235" s="110">
        <f t="shared" si="106"/>
        <v>0</v>
      </c>
      <c r="M235" s="110">
        <f t="shared" si="106"/>
        <v>0</v>
      </c>
      <c r="N235" s="3">
        <v>10</v>
      </c>
      <c r="P235" s="4"/>
      <c r="Q235" s="4"/>
      <c r="R235" s="4"/>
      <c r="S235" s="4"/>
      <c r="T235" s="4"/>
      <c r="U235" s="4"/>
      <c r="V235" s="4"/>
      <c r="W235" s="4"/>
      <c r="X235" s="4"/>
    </row>
    <row r="236" spans="1:24" s="3" customFormat="1" ht="33.75" hidden="1">
      <c r="A236" s="3" t="s">
        <v>289</v>
      </c>
      <c r="C236" s="12"/>
      <c r="D236" s="16" t="s">
        <v>292</v>
      </c>
      <c r="E236" s="176">
        <f t="shared" ref="E236:L245" si="107">E256+E356+E416+E476+E536+E656+E676+E696</f>
        <v>0</v>
      </c>
      <c r="F236" s="176">
        <f t="shared" si="107"/>
        <v>0</v>
      </c>
      <c r="G236" s="5">
        <f t="shared" si="107"/>
        <v>0</v>
      </c>
      <c r="H236" s="157">
        <f t="shared" si="107"/>
        <v>0</v>
      </c>
      <c r="I236" s="157">
        <f t="shared" si="107"/>
        <v>0</v>
      </c>
      <c r="J236" s="157">
        <f t="shared" si="107"/>
        <v>0</v>
      </c>
      <c r="K236" s="110">
        <f t="shared" si="102"/>
        <v>0</v>
      </c>
      <c r="L236" s="110">
        <f t="shared" si="106"/>
        <v>0</v>
      </c>
      <c r="M236" s="110">
        <f t="shared" si="106"/>
        <v>0</v>
      </c>
      <c r="N236" s="3">
        <v>11</v>
      </c>
      <c r="P236" s="4"/>
      <c r="Q236" s="4"/>
      <c r="R236" s="4"/>
      <c r="S236" s="4"/>
      <c r="T236" s="4"/>
      <c r="U236" s="4"/>
      <c r="V236" s="4"/>
      <c r="W236" s="4"/>
      <c r="X236" s="4"/>
    </row>
    <row r="237" spans="1:24" s="3" customFormat="1" ht="33.75" hidden="1">
      <c r="A237" s="3" t="s">
        <v>289</v>
      </c>
      <c r="C237" s="12"/>
      <c r="D237" s="16" t="s">
        <v>293</v>
      </c>
      <c r="E237" s="176">
        <f t="shared" si="107"/>
        <v>0</v>
      </c>
      <c r="F237" s="176">
        <f t="shared" si="107"/>
        <v>0</v>
      </c>
      <c r="G237" s="5">
        <f t="shared" si="107"/>
        <v>0</v>
      </c>
      <c r="H237" s="157">
        <f t="shared" si="107"/>
        <v>0</v>
      </c>
      <c r="I237" s="157">
        <f t="shared" si="107"/>
        <v>0</v>
      </c>
      <c r="J237" s="157">
        <f t="shared" si="107"/>
        <v>0</v>
      </c>
      <c r="K237" s="110">
        <f t="shared" si="102"/>
        <v>0</v>
      </c>
      <c r="L237" s="110">
        <f t="shared" si="106"/>
        <v>0</v>
      </c>
      <c r="M237" s="110">
        <f t="shared" si="106"/>
        <v>0</v>
      </c>
      <c r="N237" s="3">
        <v>12</v>
      </c>
      <c r="P237" s="4"/>
      <c r="Q237" s="4"/>
      <c r="R237" s="4"/>
      <c r="S237" s="4"/>
      <c r="T237" s="4"/>
      <c r="U237" s="4"/>
      <c r="V237" s="4"/>
      <c r="W237" s="4"/>
      <c r="X237" s="4"/>
    </row>
    <row r="238" spans="1:24" s="3" customFormat="1" ht="22.5" hidden="1">
      <c r="A238" s="3" t="s">
        <v>289</v>
      </c>
      <c r="C238" s="12"/>
      <c r="D238" s="16" t="s">
        <v>294</v>
      </c>
      <c r="E238" s="176">
        <f t="shared" si="107"/>
        <v>114.774</v>
      </c>
      <c r="F238" s="176">
        <f t="shared" si="107"/>
        <v>114.774</v>
      </c>
      <c r="G238" s="5">
        <f t="shared" si="107"/>
        <v>0</v>
      </c>
      <c r="H238" s="157">
        <f>I238+J238</f>
        <v>315</v>
      </c>
      <c r="I238" s="157">
        <f t="shared" si="107"/>
        <v>315</v>
      </c>
      <c r="J238" s="157">
        <f t="shared" si="107"/>
        <v>0</v>
      </c>
      <c r="K238" s="110">
        <f>L238+M238</f>
        <v>5.2140000000000004</v>
      </c>
      <c r="L238" s="157">
        <f t="shared" si="107"/>
        <v>5.2140000000000004</v>
      </c>
      <c r="M238" s="110">
        <f t="shared" si="106"/>
        <v>0</v>
      </c>
      <c r="N238" s="3">
        <v>13</v>
      </c>
      <c r="O238" s="3" t="s">
        <v>114</v>
      </c>
      <c r="P238" s="4"/>
      <c r="Q238" s="4"/>
      <c r="R238" s="4"/>
      <c r="S238" s="4"/>
      <c r="T238" s="4"/>
      <c r="U238" s="4"/>
      <c r="V238" s="4"/>
      <c r="W238" s="4"/>
      <c r="X238" s="4"/>
    </row>
    <row r="239" spans="1:24" s="3" customFormat="1" hidden="1">
      <c r="A239" s="3" t="str">
        <f t="shared" si="101"/>
        <v>b</v>
      </c>
      <c r="C239" s="12"/>
      <c r="D239" s="17" t="s">
        <v>296</v>
      </c>
      <c r="E239" s="10">
        <f t="shared" si="107"/>
        <v>0</v>
      </c>
      <c r="F239" s="10">
        <f t="shared" si="107"/>
        <v>0</v>
      </c>
      <c r="G239" s="10">
        <f t="shared" si="107"/>
        <v>0</v>
      </c>
      <c r="H239" s="159">
        <f t="shared" si="107"/>
        <v>0</v>
      </c>
      <c r="I239" s="159">
        <f t="shared" si="107"/>
        <v>0</v>
      </c>
      <c r="J239" s="159">
        <f t="shared" si="107"/>
        <v>0</v>
      </c>
      <c r="K239" s="113">
        <f t="shared" si="102"/>
        <v>0</v>
      </c>
      <c r="L239" s="113">
        <f t="shared" si="106"/>
        <v>0</v>
      </c>
      <c r="M239" s="113">
        <f t="shared" si="106"/>
        <v>0</v>
      </c>
      <c r="N239" s="3">
        <v>14</v>
      </c>
      <c r="P239" s="4"/>
      <c r="Q239" s="4"/>
      <c r="R239" s="4"/>
      <c r="S239" s="4"/>
      <c r="T239" s="4"/>
      <c r="U239" s="4"/>
      <c r="V239" s="4"/>
      <c r="W239" s="4"/>
      <c r="X239" s="4"/>
    </row>
    <row r="240" spans="1:24">
      <c r="A240" s="21" t="str">
        <f t="shared" si="101"/>
        <v>a</v>
      </c>
      <c r="C240" s="28"/>
      <c r="D240" s="17" t="s">
        <v>297</v>
      </c>
      <c r="E240" s="10">
        <f t="shared" si="107"/>
        <v>129.16900000000001</v>
      </c>
      <c r="F240" s="10">
        <f t="shared" si="107"/>
        <v>129.16900000000001</v>
      </c>
      <c r="G240" s="10">
        <f t="shared" si="107"/>
        <v>0</v>
      </c>
      <c r="H240" s="159">
        <f>I240+J240</f>
        <v>155</v>
      </c>
      <c r="I240" s="159">
        <f t="shared" si="107"/>
        <v>155</v>
      </c>
      <c r="J240" s="159">
        <f t="shared" si="107"/>
        <v>0</v>
      </c>
      <c r="K240" s="113">
        <f>L240+M240</f>
        <v>21.917000000000002</v>
      </c>
      <c r="L240" s="113">
        <f t="shared" si="106"/>
        <v>21.917000000000002</v>
      </c>
      <c r="M240" s="113">
        <f t="shared" si="106"/>
        <v>0</v>
      </c>
      <c r="N240" s="3">
        <v>15</v>
      </c>
    </row>
    <row r="241" spans="1:24" s="3" customFormat="1" hidden="1">
      <c r="A241" s="3" t="str">
        <f t="shared" si="101"/>
        <v>b</v>
      </c>
      <c r="C241" s="12"/>
      <c r="D241" s="17" t="s">
        <v>298</v>
      </c>
      <c r="E241" s="10">
        <f t="shared" si="107"/>
        <v>0</v>
      </c>
      <c r="F241" s="10">
        <f t="shared" si="107"/>
        <v>0</v>
      </c>
      <c r="G241" s="10">
        <f t="shared" si="107"/>
        <v>0</v>
      </c>
      <c r="H241" s="159">
        <f t="shared" si="107"/>
        <v>0</v>
      </c>
      <c r="I241" s="159">
        <f t="shared" si="107"/>
        <v>0</v>
      </c>
      <c r="J241" s="159">
        <f t="shared" si="107"/>
        <v>0</v>
      </c>
      <c r="K241" s="113">
        <f t="shared" si="102"/>
        <v>0</v>
      </c>
      <c r="L241" s="113">
        <f t="shared" si="106"/>
        <v>0</v>
      </c>
      <c r="M241" s="113">
        <f t="shared" si="106"/>
        <v>0</v>
      </c>
      <c r="N241" s="3">
        <v>16</v>
      </c>
      <c r="P241" s="4"/>
      <c r="Q241" s="4"/>
      <c r="R241" s="4"/>
      <c r="S241" s="4"/>
      <c r="T241" s="4"/>
      <c r="U241" s="4"/>
      <c r="V241" s="4"/>
      <c r="W241" s="4"/>
      <c r="X241" s="4"/>
    </row>
    <row r="242" spans="1:24" s="3" customFormat="1" hidden="1">
      <c r="A242" s="3" t="str">
        <f t="shared" si="101"/>
        <v>b</v>
      </c>
      <c r="C242" s="12"/>
      <c r="D242" s="17" t="s">
        <v>299</v>
      </c>
      <c r="E242" s="10">
        <f t="shared" si="107"/>
        <v>0</v>
      </c>
      <c r="F242" s="10">
        <f t="shared" si="107"/>
        <v>0</v>
      </c>
      <c r="G242" s="10">
        <f t="shared" si="107"/>
        <v>0</v>
      </c>
      <c r="H242" s="159">
        <f t="shared" si="107"/>
        <v>0</v>
      </c>
      <c r="I242" s="159">
        <f t="shared" si="107"/>
        <v>0</v>
      </c>
      <c r="J242" s="159">
        <f t="shared" si="107"/>
        <v>0</v>
      </c>
      <c r="K242" s="113">
        <f t="shared" si="102"/>
        <v>0</v>
      </c>
      <c r="L242" s="113">
        <f t="shared" si="106"/>
        <v>0</v>
      </c>
      <c r="M242" s="113">
        <f t="shared" si="106"/>
        <v>0</v>
      </c>
      <c r="N242" s="3">
        <v>17</v>
      </c>
      <c r="P242" s="4"/>
      <c r="Q242" s="4"/>
      <c r="R242" s="4"/>
      <c r="S242" s="4"/>
      <c r="T242" s="4"/>
      <c r="U242" s="4"/>
      <c r="V242" s="4"/>
      <c r="W242" s="4"/>
      <c r="X242" s="4"/>
    </row>
    <row r="243" spans="1:24">
      <c r="A243" s="21" t="str">
        <f t="shared" si="101"/>
        <v>a</v>
      </c>
      <c r="C243" s="28"/>
      <c r="D243" s="17" t="s">
        <v>300</v>
      </c>
      <c r="E243" s="10">
        <f t="shared" si="107"/>
        <v>62.398000000000003</v>
      </c>
      <c r="F243" s="10">
        <f t="shared" si="107"/>
        <v>62.398000000000003</v>
      </c>
      <c r="G243" s="10">
        <f t="shared" si="107"/>
        <v>0</v>
      </c>
      <c r="H243" s="159">
        <f>I243+J243</f>
        <v>465.8</v>
      </c>
      <c r="I243" s="159">
        <f t="shared" si="107"/>
        <v>465.8</v>
      </c>
      <c r="J243" s="159">
        <f t="shared" si="107"/>
        <v>0</v>
      </c>
      <c r="K243" s="113">
        <f>L243+M243</f>
        <v>0</v>
      </c>
      <c r="L243" s="113">
        <f t="shared" si="106"/>
        <v>0</v>
      </c>
      <c r="M243" s="113">
        <f t="shared" si="106"/>
        <v>0</v>
      </c>
      <c r="N243" s="3">
        <v>18</v>
      </c>
    </row>
    <row r="244" spans="1:24">
      <c r="A244" s="21" t="str">
        <f t="shared" si="101"/>
        <v>a</v>
      </c>
      <c r="C244" s="28"/>
      <c r="D244" s="23" t="s">
        <v>21</v>
      </c>
      <c r="E244" s="9">
        <f t="shared" si="107"/>
        <v>15692.08</v>
      </c>
      <c r="F244" s="9">
        <f t="shared" si="107"/>
        <v>9199.67</v>
      </c>
      <c r="G244" s="9">
        <f t="shared" si="107"/>
        <v>6492.41</v>
      </c>
      <c r="H244" s="158">
        <f>I244+J244</f>
        <v>16047.333999999999</v>
      </c>
      <c r="I244" s="158">
        <f t="shared" si="107"/>
        <v>11238.453</v>
      </c>
      <c r="J244" s="158">
        <f t="shared" si="107"/>
        <v>4808.8809999999994</v>
      </c>
      <c r="K244" s="112">
        <f>L244+M244</f>
        <v>83.646999999999991</v>
      </c>
      <c r="L244" s="112">
        <f t="shared" si="106"/>
        <v>83.646999999999991</v>
      </c>
      <c r="M244" s="112">
        <f t="shared" si="106"/>
        <v>0</v>
      </c>
      <c r="N244" s="3">
        <v>19</v>
      </c>
    </row>
    <row r="245" spans="1:24" hidden="1">
      <c r="A245" s="21" t="str">
        <f t="shared" si="101"/>
        <v>b</v>
      </c>
      <c r="C245" s="28"/>
      <c r="D245" s="23" t="s">
        <v>120</v>
      </c>
      <c r="E245" s="9">
        <f t="shared" si="107"/>
        <v>0</v>
      </c>
      <c r="F245" s="9">
        <f t="shared" si="107"/>
        <v>0</v>
      </c>
      <c r="G245" s="9">
        <f t="shared" si="107"/>
        <v>0</v>
      </c>
      <c r="H245" s="158">
        <f t="shared" si="107"/>
        <v>0</v>
      </c>
      <c r="I245" s="158">
        <f t="shared" si="107"/>
        <v>0</v>
      </c>
      <c r="J245" s="158">
        <f t="shared" si="107"/>
        <v>0</v>
      </c>
      <c r="K245" s="112">
        <f t="shared" si="102"/>
        <v>0</v>
      </c>
      <c r="L245" s="112">
        <f t="shared" si="106"/>
        <v>0</v>
      </c>
      <c r="M245" s="112">
        <f t="shared" si="106"/>
        <v>0</v>
      </c>
      <c r="N245" s="3">
        <v>20</v>
      </c>
    </row>
    <row r="246" spans="1:24" ht="22.5">
      <c r="A246" s="21" t="str">
        <f t="shared" si="101"/>
        <v>a</v>
      </c>
      <c r="B246" s="21" t="s">
        <v>114</v>
      </c>
      <c r="C246" s="7" t="s">
        <v>121</v>
      </c>
      <c r="D246" s="22" t="s">
        <v>160</v>
      </c>
      <c r="E246" s="176">
        <f t="shared" ref="E246:J254" si="108">E266+E286+E306+E326</f>
        <v>10540.385999999999</v>
      </c>
      <c r="F246" s="176">
        <f t="shared" si="108"/>
        <v>4544.4139999999998</v>
      </c>
      <c r="G246" s="5">
        <f t="shared" si="108"/>
        <v>5995.9719999999998</v>
      </c>
      <c r="H246" s="157">
        <f>I246+J246</f>
        <v>11013.892</v>
      </c>
      <c r="I246" s="157">
        <f t="shared" si="108"/>
        <v>7119.875</v>
      </c>
      <c r="J246" s="157">
        <f t="shared" si="108"/>
        <v>3894.0169999999998</v>
      </c>
      <c r="K246" s="110">
        <f>L246+M246</f>
        <v>13.003</v>
      </c>
      <c r="L246" s="110">
        <f>L266+L286+L306+L326</f>
        <v>13.003</v>
      </c>
      <c r="M246" s="110">
        <f t="shared" ref="L246:M256" si="109">M266+M286+M306+M326</f>
        <v>0</v>
      </c>
      <c r="N246" s="3">
        <v>1</v>
      </c>
    </row>
    <row r="247" spans="1:24" s="3" customFormat="1" hidden="1">
      <c r="A247" s="3" t="str">
        <f t="shared" si="101"/>
        <v>b</v>
      </c>
      <c r="C247" s="12"/>
      <c r="D247" s="19" t="s">
        <v>99</v>
      </c>
      <c r="E247" s="8">
        <f t="shared" si="108"/>
        <v>0</v>
      </c>
      <c r="F247" s="8">
        <f t="shared" si="108"/>
        <v>0</v>
      </c>
      <c r="G247" s="8">
        <f t="shared" si="108"/>
        <v>0</v>
      </c>
      <c r="H247" s="204">
        <f t="shared" si="108"/>
        <v>0</v>
      </c>
      <c r="I247" s="204">
        <f t="shared" si="108"/>
        <v>0</v>
      </c>
      <c r="J247" s="204">
        <f t="shared" si="108"/>
        <v>0</v>
      </c>
      <c r="K247" s="111">
        <f>L247+M247</f>
        <v>0</v>
      </c>
      <c r="L247" s="111">
        <f t="shared" si="109"/>
        <v>0</v>
      </c>
      <c r="M247" s="111">
        <f t="shared" si="109"/>
        <v>0</v>
      </c>
      <c r="N247" s="3">
        <v>2</v>
      </c>
      <c r="P247" s="4"/>
      <c r="Q247" s="4"/>
      <c r="R247" s="4"/>
      <c r="S247" s="4"/>
      <c r="T247" s="4"/>
      <c r="U247" s="4"/>
      <c r="V247" s="4"/>
      <c r="W247" s="4"/>
      <c r="X247" s="4"/>
    </row>
    <row r="248" spans="1:24">
      <c r="A248" s="21" t="str">
        <f t="shared" si="101"/>
        <v>a</v>
      </c>
      <c r="C248" s="28"/>
      <c r="D248" s="23" t="s">
        <v>5</v>
      </c>
      <c r="E248" s="9">
        <f t="shared" si="108"/>
        <v>96.772999999999996</v>
      </c>
      <c r="F248" s="9">
        <f t="shared" si="108"/>
        <v>96.772999999999996</v>
      </c>
      <c r="G248" s="9">
        <f t="shared" si="108"/>
        <v>0</v>
      </c>
      <c r="H248" s="158">
        <f>I248+J248</f>
        <v>315</v>
      </c>
      <c r="I248" s="158">
        <f>I268+I288+I308+I328</f>
        <v>315</v>
      </c>
      <c r="J248" s="158">
        <f t="shared" si="108"/>
        <v>0</v>
      </c>
      <c r="K248" s="112">
        <f>L248+M248</f>
        <v>5.2140000000000004</v>
      </c>
      <c r="L248" s="112">
        <f t="shared" si="109"/>
        <v>5.2140000000000004</v>
      </c>
      <c r="M248" s="112">
        <f t="shared" si="109"/>
        <v>0</v>
      </c>
      <c r="N248" s="3">
        <v>3</v>
      </c>
    </row>
    <row r="249" spans="1:24" s="3" customFormat="1" hidden="1">
      <c r="A249" s="3" t="str">
        <f t="shared" si="101"/>
        <v>b</v>
      </c>
      <c r="C249" s="12"/>
      <c r="D249" s="17" t="s">
        <v>301</v>
      </c>
      <c r="E249" s="10">
        <f t="shared" si="108"/>
        <v>0</v>
      </c>
      <c r="F249" s="10">
        <f t="shared" si="108"/>
        <v>0</v>
      </c>
      <c r="G249" s="10">
        <f t="shared" si="108"/>
        <v>0</v>
      </c>
      <c r="H249" s="159">
        <f t="shared" si="108"/>
        <v>0</v>
      </c>
      <c r="I249" s="159">
        <f t="shared" si="108"/>
        <v>0</v>
      </c>
      <c r="J249" s="159">
        <f t="shared" si="108"/>
        <v>0</v>
      </c>
      <c r="K249" s="113">
        <f t="shared" si="102"/>
        <v>0</v>
      </c>
      <c r="L249" s="113">
        <f t="shared" si="109"/>
        <v>0</v>
      </c>
      <c r="M249" s="113">
        <f t="shared" si="109"/>
        <v>0</v>
      </c>
      <c r="N249" s="3">
        <v>4</v>
      </c>
      <c r="P249" s="4">
        <f>K249-H249</f>
        <v>0</v>
      </c>
      <c r="Q249" s="4">
        <f>K249-E249</f>
        <v>0</v>
      </c>
      <c r="R249" s="4">
        <f>H249-E249</f>
        <v>0</v>
      </c>
      <c r="S249" s="4"/>
      <c r="T249" s="4"/>
      <c r="U249" s="4"/>
      <c r="V249" s="4"/>
      <c r="W249" s="4"/>
      <c r="X249" s="4"/>
    </row>
    <row r="250" spans="1:24">
      <c r="A250" s="21" t="str">
        <f t="shared" si="101"/>
        <v>a</v>
      </c>
      <c r="C250" s="28"/>
      <c r="D250" s="17" t="s">
        <v>295</v>
      </c>
      <c r="E250" s="10">
        <f t="shared" si="108"/>
        <v>96.772999999999996</v>
      </c>
      <c r="F250" s="10">
        <f t="shared" si="108"/>
        <v>96.772999999999996</v>
      </c>
      <c r="G250" s="10">
        <f t="shared" si="108"/>
        <v>0</v>
      </c>
      <c r="H250" s="159">
        <f>I250+J250</f>
        <v>315</v>
      </c>
      <c r="I250" s="159">
        <f t="shared" si="108"/>
        <v>315</v>
      </c>
      <c r="J250" s="159">
        <f t="shared" si="108"/>
        <v>0</v>
      </c>
      <c r="K250" s="113">
        <f>L250+M250</f>
        <v>5.2140000000000004</v>
      </c>
      <c r="L250" s="113">
        <f t="shared" si="109"/>
        <v>5.2140000000000004</v>
      </c>
      <c r="M250" s="113">
        <f t="shared" si="109"/>
        <v>0</v>
      </c>
      <c r="N250" s="3">
        <v>5</v>
      </c>
    </row>
    <row r="251" spans="1:24" s="3" customFormat="1" ht="22.5" hidden="1">
      <c r="A251" s="3" t="s">
        <v>289</v>
      </c>
      <c r="C251" s="12"/>
      <c r="D251" s="16" t="s">
        <v>290</v>
      </c>
      <c r="E251" s="176">
        <f t="shared" si="108"/>
        <v>0</v>
      </c>
      <c r="F251" s="176">
        <f t="shared" si="108"/>
        <v>0</v>
      </c>
      <c r="G251" s="5">
        <f t="shared" si="108"/>
        <v>0</v>
      </c>
      <c r="H251" s="157">
        <f t="shared" si="108"/>
        <v>0</v>
      </c>
      <c r="I251" s="157">
        <f t="shared" si="108"/>
        <v>0</v>
      </c>
      <c r="J251" s="157">
        <f t="shared" si="108"/>
        <v>0</v>
      </c>
      <c r="K251" s="110">
        <f t="shared" si="102"/>
        <v>0</v>
      </c>
      <c r="L251" s="110">
        <f t="shared" si="109"/>
        <v>0</v>
      </c>
      <c r="M251" s="110">
        <f t="shared" si="109"/>
        <v>0</v>
      </c>
      <c r="N251" s="3">
        <v>6</v>
      </c>
      <c r="P251" s="4"/>
      <c r="Q251" s="4"/>
      <c r="R251" s="4"/>
      <c r="S251" s="4"/>
      <c r="T251" s="4"/>
      <c r="U251" s="4"/>
      <c r="V251" s="4"/>
      <c r="W251" s="4"/>
      <c r="X251" s="4"/>
    </row>
    <row r="252" spans="1:24" s="3" customFormat="1" hidden="1">
      <c r="A252" s="3" t="s">
        <v>289</v>
      </c>
      <c r="C252" s="12"/>
      <c r="D252" s="16" t="s">
        <v>102</v>
      </c>
      <c r="E252" s="176">
        <f t="shared" si="108"/>
        <v>0</v>
      </c>
      <c r="F252" s="176">
        <f t="shared" si="108"/>
        <v>0</v>
      </c>
      <c r="G252" s="5">
        <f t="shared" si="108"/>
        <v>0</v>
      </c>
      <c r="H252" s="157">
        <f t="shared" si="108"/>
        <v>0</v>
      </c>
      <c r="I252" s="157">
        <f t="shared" si="108"/>
        <v>0</v>
      </c>
      <c r="J252" s="157">
        <f t="shared" si="108"/>
        <v>0</v>
      </c>
      <c r="K252" s="110">
        <f t="shared" si="102"/>
        <v>0</v>
      </c>
      <c r="L252" s="110">
        <f t="shared" si="109"/>
        <v>0</v>
      </c>
      <c r="M252" s="110">
        <f t="shared" si="109"/>
        <v>0</v>
      </c>
      <c r="N252" s="3">
        <v>7</v>
      </c>
      <c r="P252" s="4"/>
      <c r="Q252" s="4"/>
      <c r="R252" s="4"/>
      <c r="S252" s="4"/>
      <c r="T252" s="4"/>
      <c r="U252" s="4"/>
      <c r="V252" s="4"/>
      <c r="W252" s="4"/>
      <c r="X252" s="4"/>
    </row>
    <row r="253" spans="1:24" s="3" customFormat="1" hidden="1">
      <c r="A253" s="3" t="s">
        <v>289</v>
      </c>
      <c r="C253" s="12"/>
      <c r="D253" s="16" t="s">
        <v>101</v>
      </c>
      <c r="E253" s="176">
        <f t="shared" si="108"/>
        <v>0</v>
      </c>
      <c r="F253" s="176">
        <f t="shared" si="108"/>
        <v>0</v>
      </c>
      <c r="G253" s="5">
        <f t="shared" si="108"/>
        <v>0</v>
      </c>
      <c r="H253" s="157">
        <f t="shared" si="108"/>
        <v>0</v>
      </c>
      <c r="I253" s="157">
        <f t="shared" si="108"/>
        <v>0</v>
      </c>
      <c r="J253" s="157">
        <f t="shared" si="108"/>
        <v>0</v>
      </c>
      <c r="K253" s="110">
        <f t="shared" si="102"/>
        <v>0</v>
      </c>
      <c r="L253" s="110">
        <f t="shared" si="109"/>
        <v>0</v>
      </c>
      <c r="M253" s="110">
        <f t="shared" si="109"/>
        <v>0</v>
      </c>
      <c r="N253" s="3">
        <v>8</v>
      </c>
      <c r="O253" s="3" t="s">
        <v>114</v>
      </c>
      <c r="P253" s="4"/>
      <c r="Q253" s="4"/>
      <c r="R253" s="4"/>
      <c r="S253" s="4"/>
      <c r="T253" s="4"/>
      <c r="U253" s="4"/>
      <c r="V253" s="4"/>
      <c r="W253" s="4"/>
      <c r="X253" s="4"/>
    </row>
    <row r="254" spans="1:24" s="3" customFormat="1" hidden="1">
      <c r="A254" s="3" t="s">
        <v>289</v>
      </c>
      <c r="C254" s="12"/>
      <c r="D254" s="16" t="s">
        <v>291</v>
      </c>
      <c r="E254" s="176">
        <f t="shared" si="108"/>
        <v>0</v>
      </c>
      <c r="F254" s="176">
        <f t="shared" si="108"/>
        <v>0</v>
      </c>
      <c r="G254" s="5">
        <f t="shared" si="108"/>
        <v>0</v>
      </c>
      <c r="H254" s="157">
        <f t="shared" si="108"/>
        <v>0</v>
      </c>
      <c r="I254" s="157">
        <f t="shared" si="108"/>
        <v>0</v>
      </c>
      <c r="J254" s="157">
        <f t="shared" si="108"/>
        <v>0</v>
      </c>
      <c r="K254" s="110">
        <f t="shared" si="102"/>
        <v>0</v>
      </c>
      <c r="L254" s="110">
        <f t="shared" si="109"/>
        <v>0</v>
      </c>
      <c r="M254" s="110">
        <f t="shared" si="109"/>
        <v>0</v>
      </c>
      <c r="N254" s="3">
        <v>9</v>
      </c>
      <c r="P254" s="4"/>
      <c r="Q254" s="4"/>
      <c r="R254" s="4"/>
      <c r="S254" s="4"/>
      <c r="T254" s="4"/>
      <c r="U254" s="4"/>
      <c r="V254" s="4"/>
      <c r="W254" s="4"/>
      <c r="X254" s="4"/>
    </row>
    <row r="255" spans="1:24" s="3" customFormat="1" hidden="1">
      <c r="A255" s="3" t="s">
        <v>289</v>
      </c>
      <c r="C255" s="12"/>
      <c r="D255" s="16" t="s">
        <v>100</v>
      </c>
      <c r="E255" s="176">
        <f t="shared" ref="E255:J256" si="110">E275+E295+E315+E335</f>
        <v>0</v>
      </c>
      <c r="F255" s="176">
        <f t="shared" si="110"/>
        <v>0</v>
      </c>
      <c r="G255" s="89">
        <f t="shared" si="110"/>
        <v>0</v>
      </c>
      <c r="H255" s="157">
        <f t="shared" si="110"/>
        <v>0</v>
      </c>
      <c r="I255" s="157">
        <f t="shared" si="110"/>
        <v>0</v>
      </c>
      <c r="J255" s="157">
        <f t="shared" si="110"/>
        <v>0</v>
      </c>
      <c r="K255" s="110">
        <f t="shared" si="102"/>
        <v>0</v>
      </c>
      <c r="L255" s="110">
        <f t="shared" si="109"/>
        <v>0</v>
      </c>
      <c r="M255" s="110">
        <f t="shared" si="109"/>
        <v>0</v>
      </c>
      <c r="N255" s="3">
        <v>10</v>
      </c>
      <c r="P255" s="4"/>
      <c r="Q255" s="4"/>
      <c r="R255" s="4"/>
      <c r="S255" s="4"/>
      <c r="T255" s="4"/>
      <c r="U255" s="4"/>
      <c r="V255" s="4"/>
      <c r="W255" s="4"/>
      <c r="X255" s="4"/>
    </row>
    <row r="256" spans="1:24" s="3" customFormat="1" ht="33.75" hidden="1">
      <c r="A256" s="3" t="s">
        <v>289</v>
      </c>
      <c r="C256" s="12"/>
      <c r="D256" s="16" t="s">
        <v>292</v>
      </c>
      <c r="E256" s="176">
        <f t="shared" si="110"/>
        <v>0</v>
      </c>
      <c r="F256" s="176">
        <f t="shared" si="110"/>
        <v>0</v>
      </c>
      <c r="G256" s="89">
        <f t="shared" si="110"/>
        <v>0</v>
      </c>
      <c r="H256" s="157">
        <f t="shared" si="110"/>
        <v>0</v>
      </c>
      <c r="I256" s="157">
        <f t="shared" si="110"/>
        <v>0</v>
      </c>
      <c r="J256" s="157">
        <f t="shared" si="110"/>
        <v>0</v>
      </c>
      <c r="K256" s="110">
        <f t="shared" si="102"/>
        <v>0</v>
      </c>
      <c r="L256" s="110">
        <f t="shared" si="109"/>
        <v>0</v>
      </c>
      <c r="M256" s="110">
        <f t="shared" si="109"/>
        <v>0</v>
      </c>
      <c r="N256" s="3">
        <v>11</v>
      </c>
      <c r="P256" s="4"/>
      <c r="Q256" s="4"/>
      <c r="R256" s="4"/>
      <c r="S256" s="4"/>
      <c r="T256" s="4"/>
      <c r="U256" s="4"/>
      <c r="V256" s="4"/>
      <c r="W256" s="4"/>
      <c r="X256" s="4"/>
    </row>
    <row r="257" spans="1:24" s="3" customFormat="1" ht="33.75" hidden="1">
      <c r="A257" s="3" t="s">
        <v>289</v>
      </c>
      <c r="C257" s="12"/>
      <c r="D257" s="16" t="s">
        <v>293</v>
      </c>
      <c r="E257" s="176">
        <f t="shared" ref="E257:L265" si="111">E277+E297+E317+E337</f>
        <v>0</v>
      </c>
      <c r="F257" s="176">
        <f t="shared" si="111"/>
        <v>0</v>
      </c>
      <c r="G257" s="89">
        <f t="shared" si="111"/>
        <v>0</v>
      </c>
      <c r="H257" s="157">
        <f t="shared" si="111"/>
        <v>0</v>
      </c>
      <c r="I257" s="157">
        <f t="shared" si="111"/>
        <v>0</v>
      </c>
      <c r="J257" s="157">
        <f t="shared" si="111"/>
        <v>0</v>
      </c>
      <c r="K257" s="110">
        <f t="shared" si="102"/>
        <v>0</v>
      </c>
      <c r="L257" s="110">
        <f t="shared" ref="L257:M265" si="112">L277+L297+L317+L337</f>
        <v>0</v>
      </c>
      <c r="M257" s="110">
        <f t="shared" si="112"/>
        <v>0</v>
      </c>
      <c r="N257" s="3">
        <v>12</v>
      </c>
      <c r="P257" s="4"/>
      <c r="Q257" s="4"/>
      <c r="R257" s="4"/>
      <c r="S257" s="4"/>
      <c r="T257" s="4"/>
      <c r="U257" s="4"/>
      <c r="V257" s="4"/>
      <c r="W257" s="4"/>
      <c r="X257" s="4"/>
    </row>
    <row r="258" spans="1:24" s="3" customFormat="1" ht="22.5" hidden="1">
      <c r="A258" s="3" t="s">
        <v>289</v>
      </c>
      <c r="C258" s="12"/>
      <c r="D258" s="16" t="s">
        <v>294</v>
      </c>
      <c r="E258" s="176">
        <f t="shared" si="111"/>
        <v>96.772999999999996</v>
      </c>
      <c r="F258" s="176">
        <f t="shared" si="111"/>
        <v>96.772999999999996</v>
      </c>
      <c r="G258" s="89">
        <f t="shared" si="111"/>
        <v>0</v>
      </c>
      <c r="H258" s="157">
        <f>I258+J258</f>
        <v>315</v>
      </c>
      <c r="I258" s="157">
        <f t="shared" si="111"/>
        <v>315</v>
      </c>
      <c r="J258" s="157">
        <f t="shared" si="111"/>
        <v>0</v>
      </c>
      <c r="K258" s="110">
        <f>L258+M258</f>
        <v>5.2140000000000004</v>
      </c>
      <c r="L258" s="110">
        <f t="shared" si="112"/>
        <v>5.2140000000000004</v>
      </c>
      <c r="M258" s="110">
        <f t="shared" si="112"/>
        <v>0</v>
      </c>
      <c r="N258" s="3">
        <v>13</v>
      </c>
      <c r="O258" s="3" t="s">
        <v>114</v>
      </c>
      <c r="P258" s="4"/>
      <c r="Q258" s="4"/>
      <c r="R258" s="4"/>
      <c r="S258" s="4"/>
      <c r="T258" s="4"/>
      <c r="U258" s="4"/>
      <c r="V258" s="4"/>
      <c r="W258" s="4"/>
      <c r="X258" s="4"/>
    </row>
    <row r="259" spans="1:24" s="3" customFormat="1" hidden="1">
      <c r="A259" s="3" t="str">
        <f t="shared" si="101"/>
        <v>b</v>
      </c>
      <c r="C259" s="12"/>
      <c r="D259" s="17" t="s">
        <v>296</v>
      </c>
      <c r="E259" s="176">
        <f t="shared" si="111"/>
        <v>0</v>
      </c>
      <c r="F259" s="176">
        <f t="shared" si="111"/>
        <v>0</v>
      </c>
      <c r="G259" s="89">
        <f t="shared" si="111"/>
        <v>0</v>
      </c>
      <c r="H259" s="157">
        <f t="shared" si="111"/>
        <v>0</v>
      </c>
      <c r="I259" s="157">
        <f t="shared" si="111"/>
        <v>0</v>
      </c>
      <c r="J259" s="157">
        <f t="shared" si="111"/>
        <v>0</v>
      </c>
      <c r="K259" s="113">
        <f t="shared" si="102"/>
        <v>0</v>
      </c>
      <c r="L259" s="110">
        <f t="shared" si="112"/>
        <v>0</v>
      </c>
      <c r="M259" s="110">
        <f t="shared" si="112"/>
        <v>0</v>
      </c>
      <c r="N259" s="3">
        <v>14</v>
      </c>
      <c r="P259" s="4"/>
      <c r="Q259" s="4"/>
      <c r="R259" s="4"/>
      <c r="S259" s="4"/>
      <c r="T259" s="4"/>
      <c r="U259" s="4"/>
      <c r="V259" s="4"/>
      <c r="W259" s="4"/>
      <c r="X259" s="4"/>
    </row>
    <row r="260" spans="1:24" s="3" customFormat="1" hidden="1">
      <c r="A260" s="3" t="str">
        <f t="shared" si="101"/>
        <v>b</v>
      </c>
      <c r="C260" s="12"/>
      <c r="D260" s="17" t="s">
        <v>297</v>
      </c>
      <c r="E260" s="176">
        <f t="shared" si="111"/>
        <v>0</v>
      </c>
      <c r="F260" s="176">
        <f t="shared" si="111"/>
        <v>0</v>
      </c>
      <c r="G260" s="89">
        <f t="shared" si="111"/>
        <v>0</v>
      </c>
      <c r="H260" s="157">
        <f t="shared" si="111"/>
        <v>0</v>
      </c>
      <c r="I260" s="157">
        <f t="shared" si="111"/>
        <v>0</v>
      </c>
      <c r="J260" s="157">
        <f t="shared" si="111"/>
        <v>0</v>
      </c>
      <c r="K260" s="113">
        <f t="shared" si="102"/>
        <v>0</v>
      </c>
      <c r="L260" s="110">
        <f t="shared" si="112"/>
        <v>0</v>
      </c>
      <c r="M260" s="110">
        <f t="shared" si="112"/>
        <v>0</v>
      </c>
      <c r="N260" s="3">
        <v>15</v>
      </c>
      <c r="P260" s="4"/>
      <c r="Q260" s="4"/>
      <c r="R260" s="4"/>
      <c r="S260" s="4"/>
      <c r="T260" s="4"/>
      <c r="U260" s="4"/>
      <c r="V260" s="4"/>
      <c r="W260" s="4"/>
      <c r="X260" s="4"/>
    </row>
    <row r="261" spans="1:24" s="3" customFormat="1" hidden="1">
      <c r="A261" s="3" t="str">
        <f t="shared" si="101"/>
        <v>b</v>
      </c>
      <c r="C261" s="12"/>
      <c r="D261" s="17" t="s">
        <v>298</v>
      </c>
      <c r="E261" s="176">
        <f t="shared" si="111"/>
        <v>0</v>
      </c>
      <c r="F261" s="176">
        <f t="shared" si="111"/>
        <v>0</v>
      </c>
      <c r="G261" s="89">
        <f t="shared" si="111"/>
        <v>0</v>
      </c>
      <c r="H261" s="157">
        <f t="shared" si="111"/>
        <v>0</v>
      </c>
      <c r="I261" s="157">
        <f t="shared" si="111"/>
        <v>0</v>
      </c>
      <c r="J261" s="157">
        <f t="shared" si="111"/>
        <v>0</v>
      </c>
      <c r="K261" s="113">
        <f t="shared" si="102"/>
        <v>0</v>
      </c>
      <c r="L261" s="110">
        <f t="shared" si="112"/>
        <v>0</v>
      </c>
      <c r="M261" s="110">
        <f t="shared" si="112"/>
        <v>0</v>
      </c>
      <c r="N261" s="3">
        <v>16</v>
      </c>
      <c r="P261" s="4"/>
      <c r="Q261" s="4"/>
      <c r="R261" s="4"/>
      <c r="S261" s="4"/>
      <c r="T261" s="4"/>
      <c r="U261" s="4"/>
      <c r="V261" s="4"/>
      <c r="W261" s="4"/>
      <c r="X261" s="4"/>
    </row>
    <row r="262" spans="1:24" s="3" customFormat="1" hidden="1">
      <c r="A262" s="3" t="str">
        <f t="shared" si="101"/>
        <v>b</v>
      </c>
      <c r="C262" s="12"/>
      <c r="D262" s="17" t="s">
        <v>299</v>
      </c>
      <c r="E262" s="176">
        <f t="shared" si="111"/>
        <v>0</v>
      </c>
      <c r="F262" s="176">
        <f t="shared" si="111"/>
        <v>0</v>
      </c>
      <c r="G262" s="89">
        <f t="shared" si="111"/>
        <v>0</v>
      </c>
      <c r="H262" s="157">
        <f t="shared" si="111"/>
        <v>0</v>
      </c>
      <c r="I262" s="157">
        <f t="shared" si="111"/>
        <v>0</v>
      </c>
      <c r="J262" s="157">
        <f t="shared" si="111"/>
        <v>0</v>
      </c>
      <c r="K262" s="113">
        <f t="shared" si="102"/>
        <v>0</v>
      </c>
      <c r="L262" s="110">
        <f t="shared" si="112"/>
        <v>0</v>
      </c>
      <c r="M262" s="110">
        <f t="shared" si="112"/>
        <v>0</v>
      </c>
      <c r="N262" s="3">
        <v>17</v>
      </c>
      <c r="P262" s="4"/>
      <c r="Q262" s="4"/>
      <c r="R262" s="4"/>
      <c r="S262" s="4"/>
      <c r="T262" s="4"/>
      <c r="U262" s="4"/>
      <c r="V262" s="4"/>
      <c r="W262" s="4"/>
      <c r="X262" s="4"/>
    </row>
    <row r="263" spans="1:24" s="3" customFormat="1" hidden="1">
      <c r="A263" s="3" t="str">
        <f t="shared" si="101"/>
        <v>b</v>
      </c>
      <c r="C263" s="12"/>
      <c r="D263" s="17" t="s">
        <v>300</v>
      </c>
      <c r="E263" s="176">
        <f t="shared" si="111"/>
        <v>0</v>
      </c>
      <c r="F263" s="176">
        <f t="shared" si="111"/>
        <v>0</v>
      </c>
      <c r="G263" s="89">
        <f t="shared" si="111"/>
        <v>0</v>
      </c>
      <c r="H263" s="157">
        <f>I263+J263</f>
        <v>0</v>
      </c>
      <c r="I263" s="157">
        <f t="shared" si="111"/>
        <v>0</v>
      </c>
      <c r="J263" s="157">
        <f t="shared" si="111"/>
        <v>0</v>
      </c>
      <c r="K263" s="113">
        <f>L263+M263</f>
        <v>0</v>
      </c>
      <c r="L263" s="110">
        <f t="shared" si="112"/>
        <v>0</v>
      </c>
      <c r="M263" s="110">
        <f t="shared" si="112"/>
        <v>0</v>
      </c>
      <c r="N263" s="3">
        <v>18</v>
      </c>
      <c r="P263" s="4"/>
      <c r="Q263" s="4"/>
      <c r="R263" s="4"/>
      <c r="S263" s="4"/>
      <c r="T263" s="4"/>
      <c r="U263" s="4"/>
      <c r="V263" s="4"/>
      <c r="W263" s="4"/>
      <c r="X263" s="4"/>
    </row>
    <row r="264" spans="1:24">
      <c r="A264" s="21" t="str">
        <f t="shared" si="101"/>
        <v>a</v>
      </c>
      <c r="C264" s="28"/>
      <c r="D264" s="23" t="s">
        <v>21</v>
      </c>
      <c r="E264" s="176">
        <f t="shared" si="111"/>
        <v>10443.612999999999</v>
      </c>
      <c r="F264" s="176">
        <f t="shared" si="111"/>
        <v>4447.6410000000005</v>
      </c>
      <c r="G264" s="89">
        <f t="shared" si="111"/>
        <v>5995.9719999999998</v>
      </c>
      <c r="H264" s="157">
        <f>I264+J264</f>
        <v>10698.892</v>
      </c>
      <c r="I264" s="157">
        <f t="shared" si="111"/>
        <v>6804.875</v>
      </c>
      <c r="J264" s="157">
        <f t="shared" si="111"/>
        <v>3894.0169999999998</v>
      </c>
      <c r="K264" s="112">
        <f>L264+M264</f>
        <v>7.7889999999999997</v>
      </c>
      <c r="L264" s="110">
        <f t="shared" si="111"/>
        <v>7.7889999999999997</v>
      </c>
      <c r="M264" s="110">
        <f t="shared" si="112"/>
        <v>0</v>
      </c>
      <c r="N264" s="3">
        <v>19</v>
      </c>
    </row>
    <row r="265" spans="1:24" ht="6" hidden="1" customHeight="1">
      <c r="A265" s="21" t="str">
        <f t="shared" si="101"/>
        <v>b</v>
      </c>
      <c r="C265" s="28"/>
      <c r="D265" s="23" t="s">
        <v>120</v>
      </c>
      <c r="E265" s="176">
        <f t="shared" si="111"/>
        <v>0</v>
      </c>
      <c r="F265" s="176">
        <f t="shared" si="111"/>
        <v>0</v>
      </c>
      <c r="G265" s="89">
        <f t="shared" si="111"/>
        <v>0</v>
      </c>
      <c r="H265" s="157">
        <f t="shared" si="111"/>
        <v>0</v>
      </c>
      <c r="I265" s="157">
        <f t="shared" si="111"/>
        <v>0</v>
      </c>
      <c r="J265" s="157">
        <f t="shared" si="111"/>
        <v>0</v>
      </c>
      <c r="K265" s="112">
        <f t="shared" si="102"/>
        <v>0</v>
      </c>
      <c r="L265" s="110">
        <f t="shared" si="112"/>
        <v>0</v>
      </c>
      <c r="M265" s="110">
        <f t="shared" si="112"/>
        <v>0</v>
      </c>
      <c r="N265" s="3">
        <v>20</v>
      </c>
    </row>
    <row r="266" spans="1:24" ht="43.5" customHeight="1">
      <c r="A266" s="21" t="str">
        <f t="shared" si="101"/>
        <v>a</v>
      </c>
      <c r="B266" s="21" t="s">
        <v>114</v>
      </c>
      <c r="C266" s="7" t="s">
        <v>182</v>
      </c>
      <c r="D266" s="22" t="s">
        <v>496</v>
      </c>
      <c r="E266" s="176">
        <f>F266+G266</f>
        <v>10457.153999999999</v>
      </c>
      <c r="F266" s="176">
        <f>F268+F284+F285</f>
        <v>4461.1819999999998</v>
      </c>
      <c r="G266" s="5">
        <f>G268+G284+G285</f>
        <v>5995.9719999999998</v>
      </c>
      <c r="H266" s="157">
        <f>I266+J266</f>
        <v>9144.8919999999998</v>
      </c>
      <c r="I266" s="157">
        <f>I268+I284+I285</f>
        <v>5250.875</v>
      </c>
      <c r="J266" s="157">
        <f>J268+J284+J285</f>
        <v>3894.0169999999998</v>
      </c>
      <c r="K266" s="110">
        <f t="shared" si="102"/>
        <v>7.7889999999999997</v>
      </c>
      <c r="L266" s="110">
        <f>L268+L284+L285</f>
        <v>7.7889999999999997</v>
      </c>
      <c r="M266" s="110">
        <f>M268+M284+M285</f>
        <v>0</v>
      </c>
      <c r="N266" s="3">
        <v>1</v>
      </c>
    </row>
    <row r="267" spans="1:24" s="3" customFormat="1" hidden="1">
      <c r="A267" s="3" t="str">
        <f t="shared" si="101"/>
        <v>b</v>
      </c>
      <c r="C267" s="12"/>
      <c r="D267" s="19" t="s">
        <v>99</v>
      </c>
      <c r="E267" s="8">
        <f t="shared" ref="E267:E278" si="113">F267+G267</f>
        <v>0</v>
      </c>
      <c r="F267" s="8"/>
      <c r="G267" s="8"/>
      <c r="H267" s="204">
        <f t="shared" ref="H267:H278" si="114">I267+J267</f>
        <v>0</v>
      </c>
      <c r="I267" s="204"/>
      <c r="J267" s="204"/>
      <c r="K267" s="111">
        <f t="shared" si="102"/>
        <v>0</v>
      </c>
      <c r="L267" s="111"/>
      <c r="M267" s="111"/>
      <c r="N267" s="3">
        <v>2</v>
      </c>
      <c r="P267" s="4"/>
      <c r="Q267" s="4"/>
      <c r="R267" s="4"/>
      <c r="S267" s="4"/>
      <c r="T267" s="4"/>
      <c r="U267" s="4"/>
      <c r="V267" s="4"/>
      <c r="W267" s="4"/>
      <c r="X267" s="4"/>
    </row>
    <row r="268" spans="1:24" s="3" customFormat="1">
      <c r="A268" s="3" t="str">
        <f t="shared" si="101"/>
        <v>a</v>
      </c>
      <c r="C268" s="12"/>
      <c r="D268" s="18" t="s">
        <v>5</v>
      </c>
      <c r="E268" s="9">
        <f t="shared" si="113"/>
        <v>53.314999999999998</v>
      </c>
      <c r="F268" s="9">
        <f>F269+F270+F280+F281+F282+F283</f>
        <v>53.314999999999998</v>
      </c>
      <c r="G268" s="9">
        <f>G269+G270+G280+G281+G282+G283</f>
        <v>0</v>
      </c>
      <c r="H268" s="158">
        <f t="shared" si="114"/>
        <v>250</v>
      </c>
      <c r="I268" s="158">
        <f>I269+I270+I280+I281+I282+I283</f>
        <v>250</v>
      </c>
      <c r="J268" s="158">
        <f>J269+J270+J280+J281+J282+J283</f>
        <v>0</v>
      </c>
      <c r="K268" s="112">
        <f t="shared" si="102"/>
        <v>0</v>
      </c>
      <c r="L268" s="112">
        <f>L269+L270+L280+L281+L282+L283</f>
        <v>0</v>
      </c>
      <c r="M268" s="112">
        <f>M269+M270+M280+M281+M282+M283</f>
        <v>0</v>
      </c>
      <c r="N268" s="3">
        <v>3</v>
      </c>
      <c r="P268" s="4"/>
      <c r="Q268" s="4"/>
      <c r="R268" s="4"/>
      <c r="S268" s="4"/>
      <c r="T268" s="4"/>
      <c r="U268" s="4"/>
      <c r="V268" s="4"/>
      <c r="W268" s="4"/>
      <c r="X268" s="4"/>
    </row>
    <row r="269" spans="1:24" s="3" customFormat="1" hidden="1">
      <c r="A269" s="3" t="str">
        <f t="shared" si="101"/>
        <v>b</v>
      </c>
      <c r="C269" s="12"/>
      <c r="D269" s="17" t="s">
        <v>301</v>
      </c>
      <c r="E269" s="10">
        <f t="shared" si="113"/>
        <v>0</v>
      </c>
      <c r="F269" s="10"/>
      <c r="G269" s="10"/>
      <c r="H269" s="159">
        <f t="shared" si="114"/>
        <v>0</v>
      </c>
      <c r="I269" s="159"/>
      <c r="J269" s="159"/>
      <c r="K269" s="113">
        <f t="shared" si="102"/>
        <v>0</v>
      </c>
      <c r="L269" s="113"/>
      <c r="M269" s="113"/>
      <c r="N269" s="3">
        <v>4</v>
      </c>
      <c r="P269" s="4">
        <f>K269-H269</f>
        <v>0</v>
      </c>
      <c r="Q269" s="4">
        <f>K269-E269</f>
        <v>0</v>
      </c>
      <c r="R269" s="4">
        <f>H269-E269</f>
        <v>0</v>
      </c>
      <c r="S269" s="4"/>
      <c r="T269" s="4"/>
      <c r="U269" s="4"/>
      <c r="V269" s="4"/>
      <c r="W269" s="4"/>
      <c r="X269" s="4"/>
    </row>
    <row r="270" spans="1:24" s="3" customFormat="1">
      <c r="A270" s="3" t="str">
        <f t="shared" si="101"/>
        <v>a</v>
      </c>
      <c r="C270" s="12"/>
      <c r="D270" s="17" t="s">
        <v>295</v>
      </c>
      <c r="E270" s="10">
        <f t="shared" si="113"/>
        <v>53.314999999999998</v>
      </c>
      <c r="F270" s="10">
        <f>F271+F272+F273+F274+F275+F276+F277+F278</f>
        <v>53.314999999999998</v>
      </c>
      <c r="G270" s="10">
        <f>G271+G272+G273+G274+G275+G276+G277+G278</f>
        <v>0</v>
      </c>
      <c r="H270" s="159">
        <f t="shared" si="114"/>
        <v>250</v>
      </c>
      <c r="I270" s="159">
        <f>I271+I272+I273+I274+I275+I276+I277+I278</f>
        <v>250</v>
      </c>
      <c r="J270" s="159">
        <f>J271+J272+J273+J274+J275+J276+J277+J278</f>
        <v>0</v>
      </c>
      <c r="K270" s="113">
        <f t="shared" si="102"/>
        <v>0</v>
      </c>
      <c r="L270" s="113">
        <f>L271+L272+L273+L274+L275+L276+L277+L278</f>
        <v>0</v>
      </c>
      <c r="M270" s="113">
        <f>M271+M272+M273+M274+M275+M276+M277+M278</f>
        <v>0</v>
      </c>
      <c r="N270" s="3">
        <v>5</v>
      </c>
      <c r="P270" s="4"/>
      <c r="Q270" s="4"/>
      <c r="R270" s="4"/>
      <c r="S270" s="4"/>
      <c r="T270" s="4"/>
      <c r="U270" s="4"/>
      <c r="V270" s="4"/>
      <c r="W270" s="4"/>
      <c r="X270" s="4"/>
    </row>
    <row r="271" spans="1:24" s="3" customFormat="1" ht="22.5" hidden="1">
      <c r="A271" s="3" t="s">
        <v>289</v>
      </c>
      <c r="C271" s="12"/>
      <c r="D271" s="16" t="s">
        <v>290</v>
      </c>
      <c r="E271" s="176">
        <f t="shared" si="113"/>
        <v>0</v>
      </c>
      <c r="F271" s="176"/>
      <c r="G271" s="5"/>
      <c r="H271" s="157">
        <f t="shared" si="114"/>
        <v>0</v>
      </c>
      <c r="I271" s="157"/>
      <c r="J271" s="157"/>
      <c r="K271" s="110">
        <f t="shared" si="102"/>
        <v>0</v>
      </c>
      <c r="L271" s="110"/>
      <c r="M271" s="110"/>
      <c r="N271" s="3">
        <v>6</v>
      </c>
      <c r="P271" s="4"/>
      <c r="Q271" s="4"/>
      <c r="R271" s="4"/>
      <c r="S271" s="4"/>
      <c r="T271" s="4"/>
      <c r="U271" s="4"/>
      <c r="V271" s="4"/>
      <c r="W271" s="4"/>
      <c r="X271" s="4"/>
    </row>
    <row r="272" spans="1:24" s="3" customFormat="1" hidden="1">
      <c r="A272" s="3" t="s">
        <v>289</v>
      </c>
      <c r="C272" s="12"/>
      <c r="D272" s="16" t="s">
        <v>102</v>
      </c>
      <c r="E272" s="176">
        <f t="shared" si="113"/>
        <v>0</v>
      </c>
      <c r="F272" s="176"/>
      <c r="G272" s="5"/>
      <c r="H272" s="157">
        <f t="shared" si="114"/>
        <v>0</v>
      </c>
      <c r="I272" s="157"/>
      <c r="J272" s="157"/>
      <c r="K272" s="110">
        <f t="shared" si="102"/>
        <v>0</v>
      </c>
      <c r="L272" s="110"/>
      <c r="M272" s="110"/>
      <c r="N272" s="3">
        <v>7</v>
      </c>
      <c r="P272" s="4"/>
      <c r="Q272" s="4"/>
      <c r="R272" s="4"/>
      <c r="S272" s="4"/>
      <c r="T272" s="4"/>
      <c r="U272" s="4"/>
      <c r="V272" s="4"/>
      <c r="W272" s="4"/>
      <c r="X272" s="4"/>
    </row>
    <row r="273" spans="1:24" s="3" customFormat="1" hidden="1">
      <c r="A273" s="3" t="s">
        <v>289</v>
      </c>
      <c r="C273" s="12"/>
      <c r="D273" s="16" t="s">
        <v>101</v>
      </c>
      <c r="E273" s="176">
        <f t="shared" si="113"/>
        <v>0</v>
      </c>
      <c r="F273" s="176"/>
      <c r="G273" s="5"/>
      <c r="H273" s="157">
        <f t="shared" si="114"/>
        <v>0</v>
      </c>
      <c r="I273" s="157"/>
      <c r="J273" s="157"/>
      <c r="K273" s="110">
        <f t="shared" si="102"/>
        <v>0</v>
      </c>
      <c r="L273" s="110"/>
      <c r="M273" s="110"/>
      <c r="N273" s="3">
        <v>8</v>
      </c>
      <c r="P273" s="4"/>
      <c r="Q273" s="4"/>
      <c r="R273" s="4"/>
      <c r="S273" s="4"/>
      <c r="T273" s="4"/>
      <c r="U273" s="4"/>
      <c r="V273" s="4"/>
      <c r="W273" s="4"/>
      <c r="X273" s="4"/>
    </row>
    <row r="274" spans="1:24" s="3" customFormat="1" hidden="1">
      <c r="A274" s="3" t="s">
        <v>289</v>
      </c>
      <c r="C274" s="12"/>
      <c r="D274" s="16" t="s">
        <v>291</v>
      </c>
      <c r="E274" s="176">
        <f t="shared" si="113"/>
        <v>0</v>
      </c>
      <c r="F274" s="176"/>
      <c r="G274" s="5"/>
      <c r="H274" s="157">
        <f t="shared" si="114"/>
        <v>0</v>
      </c>
      <c r="I274" s="157"/>
      <c r="J274" s="157"/>
      <c r="K274" s="110">
        <f t="shared" si="102"/>
        <v>0</v>
      </c>
      <c r="L274" s="110"/>
      <c r="M274" s="110"/>
      <c r="N274" s="3">
        <v>9</v>
      </c>
      <c r="P274" s="4"/>
      <c r="Q274" s="4"/>
      <c r="R274" s="4"/>
      <c r="S274" s="4"/>
      <c r="T274" s="4"/>
      <c r="U274" s="4"/>
      <c r="V274" s="4"/>
      <c r="W274" s="4"/>
      <c r="X274" s="4"/>
    </row>
    <row r="275" spans="1:24" s="3" customFormat="1" hidden="1">
      <c r="A275" s="3" t="s">
        <v>289</v>
      </c>
      <c r="C275" s="12"/>
      <c r="D275" s="16" t="s">
        <v>100</v>
      </c>
      <c r="E275" s="176">
        <f t="shared" si="113"/>
        <v>0</v>
      </c>
      <c r="F275" s="176"/>
      <c r="G275" s="5"/>
      <c r="H275" s="157">
        <f t="shared" si="114"/>
        <v>0</v>
      </c>
      <c r="I275" s="157"/>
      <c r="J275" s="157"/>
      <c r="K275" s="110">
        <f t="shared" si="102"/>
        <v>0</v>
      </c>
      <c r="L275" s="110"/>
      <c r="M275" s="110"/>
      <c r="N275" s="3">
        <v>10</v>
      </c>
      <c r="P275" s="4"/>
      <c r="Q275" s="4"/>
      <c r="R275" s="4"/>
      <c r="S275" s="4"/>
      <c r="T275" s="4"/>
      <c r="U275" s="4"/>
      <c r="V275" s="4"/>
      <c r="W275" s="4"/>
      <c r="X275" s="4"/>
    </row>
    <row r="276" spans="1:24" s="3" customFormat="1" ht="33.75" hidden="1">
      <c r="A276" s="3" t="s">
        <v>289</v>
      </c>
      <c r="C276" s="12"/>
      <c r="D276" s="16" t="s">
        <v>292</v>
      </c>
      <c r="E276" s="176">
        <f t="shared" si="113"/>
        <v>0</v>
      </c>
      <c r="F276" s="176"/>
      <c r="G276" s="5"/>
      <c r="H276" s="157">
        <f t="shared" si="114"/>
        <v>0</v>
      </c>
      <c r="I276" s="157"/>
      <c r="J276" s="157"/>
      <c r="K276" s="110">
        <f t="shared" si="102"/>
        <v>0</v>
      </c>
      <c r="L276" s="110"/>
      <c r="M276" s="110"/>
      <c r="N276" s="3">
        <v>11</v>
      </c>
      <c r="P276" s="4"/>
      <c r="Q276" s="4"/>
      <c r="R276" s="4"/>
      <c r="S276" s="4"/>
      <c r="T276" s="4"/>
      <c r="U276" s="4"/>
      <c r="V276" s="4"/>
      <c r="W276" s="4"/>
      <c r="X276" s="4"/>
    </row>
    <row r="277" spans="1:24" s="3" customFormat="1" ht="33.75" hidden="1">
      <c r="A277" s="3" t="s">
        <v>289</v>
      </c>
      <c r="C277" s="12"/>
      <c r="D277" s="16" t="s">
        <v>293</v>
      </c>
      <c r="E277" s="176">
        <f t="shared" si="113"/>
        <v>0</v>
      </c>
      <c r="F277" s="176"/>
      <c r="G277" s="5"/>
      <c r="H277" s="157">
        <f t="shared" si="114"/>
        <v>0</v>
      </c>
      <c r="I277" s="157"/>
      <c r="J277" s="157"/>
      <c r="K277" s="110">
        <f t="shared" si="102"/>
        <v>0</v>
      </c>
      <c r="L277" s="110"/>
      <c r="M277" s="110"/>
      <c r="N277" s="3">
        <v>12</v>
      </c>
      <c r="P277" s="4"/>
      <c r="Q277" s="4"/>
      <c r="R277" s="4"/>
      <c r="S277" s="4"/>
      <c r="T277" s="4"/>
      <c r="U277" s="4"/>
      <c r="V277" s="4"/>
      <c r="W277" s="4"/>
      <c r="X277" s="4"/>
    </row>
    <row r="278" spans="1:24" s="3" customFormat="1" ht="22.5" hidden="1">
      <c r="A278" s="3" t="s">
        <v>289</v>
      </c>
      <c r="C278" s="12"/>
      <c r="D278" s="16" t="s">
        <v>294</v>
      </c>
      <c r="E278" s="176">
        <f t="shared" si="113"/>
        <v>53.314999999999998</v>
      </c>
      <c r="F278" s="176">
        <v>53.314999999999998</v>
      </c>
      <c r="G278" s="5"/>
      <c r="H278" s="157">
        <f t="shared" si="114"/>
        <v>250</v>
      </c>
      <c r="I278" s="157">
        <v>250</v>
      </c>
      <c r="J278" s="157"/>
      <c r="K278" s="110">
        <f t="shared" si="102"/>
        <v>0</v>
      </c>
      <c r="L278" s="110"/>
      <c r="M278" s="110"/>
      <c r="N278" s="3">
        <v>13</v>
      </c>
      <c r="O278" s="3" t="s">
        <v>114</v>
      </c>
      <c r="P278" s="4"/>
      <c r="Q278" s="4"/>
      <c r="R278" s="4"/>
      <c r="S278" s="4"/>
      <c r="T278" s="4"/>
      <c r="U278" s="4"/>
      <c r="V278" s="4"/>
      <c r="W278" s="4"/>
      <c r="X278" s="4"/>
    </row>
    <row r="279" spans="1:24" s="3" customFormat="1" hidden="1">
      <c r="A279" s="3" t="str">
        <f t="shared" ref="A279:A362" si="115">IF((E279+H279+K279)&gt;0,"a","b")</f>
        <v>b</v>
      </c>
      <c r="C279" s="12"/>
      <c r="D279" s="17" t="s">
        <v>296</v>
      </c>
      <c r="E279" s="10"/>
      <c r="F279" s="10"/>
      <c r="G279" s="10"/>
      <c r="H279" s="159"/>
      <c r="I279" s="159"/>
      <c r="J279" s="159"/>
      <c r="K279" s="113">
        <f t="shared" ref="K279:K362" si="116">L279+M279</f>
        <v>0</v>
      </c>
      <c r="L279" s="113"/>
      <c r="M279" s="113"/>
      <c r="N279" s="3">
        <v>14</v>
      </c>
      <c r="P279" s="4"/>
      <c r="Q279" s="4"/>
      <c r="R279" s="4"/>
      <c r="S279" s="4"/>
      <c r="T279" s="4"/>
      <c r="U279" s="4"/>
      <c r="V279" s="4"/>
      <c r="W279" s="4"/>
      <c r="X279" s="4"/>
    </row>
    <row r="280" spans="1:24" s="3" customFormat="1" hidden="1">
      <c r="A280" s="3" t="str">
        <f t="shared" si="115"/>
        <v>b</v>
      </c>
      <c r="C280" s="12"/>
      <c r="D280" s="17" t="s">
        <v>297</v>
      </c>
      <c r="E280" s="10">
        <f t="shared" ref="E280:E285" si="117">F280+G280</f>
        <v>0</v>
      </c>
      <c r="F280" s="10"/>
      <c r="G280" s="10"/>
      <c r="H280" s="159">
        <f t="shared" ref="H280:H285" si="118">I280+J280</f>
        <v>0</v>
      </c>
      <c r="I280" s="159"/>
      <c r="J280" s="159"/>
      <c r="K280" s="113">
        <f t="shared" si="116"/>
        <v>0</v>
      </c>
      <c r="L280" s="113"/>
      <c r="M280" s="113"/>
      <c r="N280" s="3">
        <v>15</v>
      </c>
      <c r="P280" s="4"/>
      <c r="Q280" s="4"/>
      <c r="R280" s="4"/>
      <c r="S280" s="4"/>
      <c r="T280" s="4"/>
      <c r="U280" s="4"/>
      <c r="V280" s="4"/>
      <c r="W280" s="4"/>
      <c r="X280" s="4"/>
    </row>
    <row r="281" spans="1:24" s="3" customFormat="1" hidden="1">
      <c r="A281" s="3" t="str">
        <f t="shared" si="115"/>
        <v>b</v>
      </c>
      <c r="C281" s="12"/>
      <c r="D281" s="17" t="s">
        <v>298</v>
      </c>
      <c r="E281" s="10">
        <f t="shared" si="117"/>
        <v>0</v>
      </c>
      <c r="F281" s="10"/>
      <c r="G281" s="10"/>
      <c r="H281" s="159">
        <f t="shared" si="118"/>
        <v>0</v>
      </c>
      <c r="I281" s="159"/>
      <c r="J281" s="159"/>
      <c r="K281" s="113">
        <f t="shared" si="116"/>
        <v>0</v>
      </c>
      <c r="L281" s="113"/>
      <c r="M281" s="113"/>
      <c r="N281" s="3">
        <v>16</v>
      </c>
      <c r="P281" s="4"/>
      <c r="Q281" s="4"/>
      <c r="R281" s="4"/>
      <c r="S281" s="4"/>
      <c r="T281" s="4"/>
      <c r="U281" s="4"/>
      <c r="V281" s="4"/>
      <c r="W281" s="4"/>
      <c r="X281" s="4"/>
    </row>
    <row r="282" spans="1:24" s="3" customFormat="1" hidden="1">
      <c r="A282" s="3" t="str">
        <f t="shared" si="115"/>
        <v>b</v>
      </c>
      <c r="C282" s="12"/>
      <c r="D282" s="17" t="s">
        <v>299</v>
      </c>
      <c r="E282" s="10">
        <f t="shared" si="117"/>
        <v>0</v>
      </c>
      <c r="F282" s="10"/>
      <c r="G282" s="10"/>
      <c r="H282" s="159">
        <f t="shared" si="118"/>
        <v>0</v>
      </c>
      <c r="I282" s="159"/>
      <c r="J282" s="159"/>
      <c r="K282" s="113">
        <f t="shared" si="116"/>
        <v>0</v>
      </c>
      <c r="L282" s="113"/>
      <c r="M282" s="113"/>
      <c r="N282" s="3">
        <v>17</v>
      </c>
      <c r="P282" s="4"/>
      <c r="Q282" s="4"/>
      <c r="R282" s="4"/>
      <c r="S282" s="4"/>
      <c r="T282" s="4"/>
      <c r="U282" s="4"/>
      <c r="V282" s="4"/>
      <c r="W282" s="4"/>
      <c r="X282" s="4"/>
    </row>
    <row r="283" spans="1:24" s="3" customFormat="1" hidden="1">
      <c r="A283" s="3" t="str">
        <f t="shared" si="115"/>
        <v>b</v>
      </c>
      <c r="C283" s="12"/>
      <c r="D283" s="17" t="s">
        <v>300</v>
      </c>
      <c r="E283" s="10">
        <f t="shared" si="117"/>
        <v>0</v>
      </c>
      <c r="F283" s="10"/>
      <c r="G283" s="10"/>
      <c r="H283" s="159">
        <f t="shared" si="118"/>
        <v>0</v>
      </c>
      <c r="I283" s="159"/>
      <c r="J283" s="159"/>
      <c r="K283" s="113">
        <f t="shared" si="116"/>
        <v>0</v>
      </c>
      <c r="L283" s="113"/>
      <c r="M283" s="113"/>
      <c r="N283" s="3">
        <v>18</v>
      </c>
      <c r="P283" s="4"/>
      <c r="Q283" s="4"/>
      <c r="R283" s="4"/>
      <c r="S283" s="4"/>
      <c r="T283" s="4"/>
      <c r="U283" s="4"/>
      <c r="V283" s="4"/>
      <c r="W283" s="4"/>
      <c r="X283" s="4"/>
    </row>
    <row r="284" spans="1:24">
      <c r="A284" s="21" t="str">
        <f t="shared" si="115"/>
        <v>a</v>
      </c>
      <c r="C284" s="28"/>
      <c r="D284" s="23" t="s">
        <v>21</v>
      </c>
      <c r="E284" s="9">
        <f t="shared" si="117"/>
        <v>10403.839</v>
      </c>
      <c r="F284" s="9">
        <v>4407.8670000000002</v>
      </c>
      <c r="G284" s="9">
        <v>5995.9719999999998</v>
      </c>
      <c r="H284" s="158">
        <f t="shared" si="118"/>
        <v>8894.8919999999998</v>
      </c>
      <c r="I284" s="158">
        <v>5000.875</v>
      </c>
      <c r="J284" s="158">
        <v>3894.0169999999998</v>
      </c>
      <c r="K284" s="112">
        <f t="shared" si="116"/>
        <v>7.7889999999999997</v>
      </c>
      <c r="L284" s="112">
        <v>7.7889999999999997</v>
      </c>
      <c r="M284" s="112"/>
      <c r="N284" s="3">
        <v>19</v>
      </c>
    </row>
    <row r="285" spans="1:24" ht="10.5" hidden="1" customHeight="1">
      <c r="A285" s="21" t="str">
        <f t="shared" si="115"/>
        <v>b</v>
      </c>
      <c r="C285" s="28"/>
      <c r="D285" s="23" t="s">
        <v>120</v>
      </c>
      <c r="E285" s="9">
        <f t="shared" si="117"/>
        <v>0</v>
      </c>
      <c r="F285" s="9">
        <v>0</v>
      </c>
      <c r="G285" s="9">
        <v>0</v>
      </c>
      <c r="H285" s="158">
        <f t="shared" si="118"/>
        <v>0</v>
      </c>
      <c r="I285" s="158"/>
      <c r="J285" s="158"/>
      <c r="K285" s="112">
        <f t="shared" si="116"/>
        <v>0</v>
      </c>
      <c r="L285" s="112"/>
      <c r="M285" s="112"/>
      <c r="N285" s="3">
        <v>20</v>
      </c>
    </row>
    <row r="286" spans="1:24" ht="18.75" customHeight="1">
      <c r="A286" s="21" t="str">
        <f t="shared" si="115"/>
        <v>a</v>
      </c>
      <c r="B286" s="21" t="s">
        <v>114</v>
      </c>
      <c r="C286" s="7" t="s">
        <v>183</v>
      </c>
      <c r="D286" s="22" t="s">
        <v>395</v>
      </c>
      <c r="E286" s="176">
        <f>F286+G286</f>
        <v>39.774000000000001</v>
      </c>
      <c r="F286" s="176">
        <f>F288+F304+F305</f>
        <v>39.774000000000001</v>
      </c>
      <c r="G286" s="5">
        <f>G288+G304+G305</f>
        <v>0</v>
      </c>
      <c r="H286" s="157">
        <f>I286+J286</f>
        <v>1404</v>
      </c>
      <c r="I286" s="157">
        <f>I288+I304+I305</f>
        <v>1404</v>
      </c>
      <c r="J286" s="157">
        <f>J288+J304+J305</f>
        <v>0</v>
      </c>
      <c r="K286" s="110">
        <f>L286</f>
        <v>0</v>
      </c>
      <c r="L286" s="110">
        <f>L288+L304+L305</f>
        <v>0</v>
      </c>
      <c r="M286" s="110">
        <f>M288+M304+M305</f>
        <v>0</v>
      </c>
      <c r="N286" s="3">
        <v>1</v>
      </c>
    </row>
    <row r="287" spans="1:24" s="3" customFormat="1" hidden="1">
      <c r="A287" s="3" t="str">
        <f t="shared" si="115"/>
        <v>b</v>
      </c>
      <c r="C287" s="12"/>
      <c r="D287" s="19" t="s">
        <v>99</v>
      </c>
      <c r="E287" s="8">
        <f t="shared" ref="E287:E298" si="119">F287+G287</f>
        <v>0</v>
      </c>
      <c r="F287" s="8"/>
      <c r="G287" s="8"/>
      <c r="H287" s="204">
        <f t="shared" ref="H287:H298" si="120">I287+J287</f>
        <v>0</v>
      </c>
      <c r="I287" s="204"/>
      <c r="J287" s="204"/>
      <c r="K287" s="111">
        <f t="shared" si="116"/>
        <v>0</v>
      </c>
      <c r="L287" s="111"/>
      <c r="M287" s="111"/>
      <c r="N287" s="3">
        <v>2</v>
      </c>
      <c r="P287" s="4"/>
      <c r="Q287" s="4"/>
      <c r="R287" s="4"/>
      <c r="S287" s="4"/>
      <c r="T287" s="4"/>
      <c r="U287" s="4"/>
      <c r="V287" s="4"/>
      <c r="W287" s="4"/>
      <c r="X287" s="4"/>
    </row>
    <row r="288" spans="1:24" hidden="1">
      <c r="A288" s="21" t="str">
        <f t="shared" si="115"/>
        <v>b</v>
      </c>
      <c r="C288" s="28"/>
      <c r="D288" s="23" t="s">
        <v>5</v>
      </c>
      <c r="E288" s="9">
        <f t="shared" si="119"/>
        <v>0</v>
      </c>
      <c r="F288" s="9">
        <f>F289+F290+F300+F301+F302+F303</f>
        <v>0</v>
      </c>
      <c r="G288" s="9">
        <f>G289+G290+G300+G301+G302+G303</f>
        <v>0</v>
      </c>
      <c r="H288" s="158">
        <f t="shared" si="120"/>
        <v>0</v>
      </c>
      <c r="I288" s="158">
        <f>I289+I290+I300+I301+I302+I303</f>
        <v>0</v>
      </c>
      <c r="J288" s="158">
        <f>J289+J290+J300+J301+J302+J303</f>
        <v>0</v>
      </c>
      <c r="K288" s="112">
        <f t="shared" si="116"/>
        <v>0</v>
      </c>
      <c r="L288" s="112">
        <f>L289+L290+L300+L301+L302+L303</f>
        <v>0</v>
      </c>
      <c r="M288" s="112">
        <f>M289+M290+M300+M301+M302+M303</f>
        <v>0</v>
      </c>
      <c r="N288" s="3">
        <v>3</v>
      </c>
    </row>
    <row r="289" spans="1:24" s="3" customFormat="1" hidden="1">
      <c r="A289" s="3" t="str">
        <f t="shared" si="115"/>
        <v>b</v>
      </c>
      <c r="C289" s="12"/>
      <c r="D289" s="17" t="s">
        <v>301</v>
      </c>
      <c r="E289" s="10">
        <f t="shared" si="119"/>
        <v>0</v>
      </c>
      <c r="F289" s="10"/>
      <c r="G289" s="10"/>
      <c r="H289" s="159">
        <f t="shared" si="120"/>
        <v>0</v>
      </c>
      <c r="I289" s="159"/>
      <c r="J289" s="159"/>
      <c r="K289" s="113">
        <f t="shared" si="116"/>
        <v>0</v>
      </c>
      <c r="L289" s="113"/>
      <c r="M289" s="113"/>
      <c r="N289" s="3">
        <v>4</v>
      </c>
      <c r="P289" s="4">
        <f>K289-H289</f>
        <v>0</v>
      </c>
      <c r="Q289" s="4">
        <f>K289-E289</f>
        <v>0</v>
      </c>
      <c r="R289" s="4">
        <f>H289-E289</f>
        <v>0</v>
      </c>
      <c r="S289" s="4"/>
      <c r="T289" s="4"/>
      <c r="U289" s="4"/>
      <c r="V289" s="4"/>
      <c r="W289" s="4"/>
      <c r="X289" s="4"/>
    </row>
    <row r="290" spans="1:24" hidden="1">
      <c r="A290" s="21" t="str">
        <f t="shared" si="115"/>
        <v>b</v>
      </c>
      <c r="C290" s="28"/>
      <c r="D290" s="17" t="s">
        <v>295</v>
      </c>
      <c r="E290" s="10">
        <f t="shared" si="119"/>
        <v>0</v>
      </c>
      <c r="F290" s="10">
        <f>F291+F292+F293+F294+F295+F296+F297+F298</f>
        <v>0</v>
      </c>
      <c r="G290" s="10">
        <f>G291+G292+G293+G294+G295+G296+G297+G298</f>
        <v>0</v>
      </c>
      <c r="H290" s="159">
        <f t="shared" si="120"/>
        <v>0</v>
      </c>
      <c r="I290" s="159">
        <f>I291+I292+I293+I294+I295+I296+I297+I298</f>
        <v>0</v>
      </c>
      <c r="J290" s="159">
        <f>J291+J292+J293+J294+J295+J296+J297+J298</f>
        <v>0</v>
      </c>
      <c r="K290" s="113">
        <f t="shared" si="116"/>
        <v>0</v>
      </c>
      <c r="L290" s="113">
        <f>L291+L292+L293+L294+L295+L296+L297+L298</f>
        <v>0</v>
      </c>
      <c r="M290" s="113">
        <f>M291+M292+M293+M294+M295+M296+M297+M298</f>
        <v>0</v>
      </c>
      <c r="N290" s="3">
        <v>5</v>
      </c>
    </row>
    <row r="291" spans="1:24" s="3" customFormat="1" ht="22.5" hidden="1">
      <c r="A291" s="3" t="s">
        <v>289</v>
      </c>
      <c r="C291" s="12"/>
      <c r="D291" s="16" t="s">
        <v>290</v>
      </c>
      <c r="E291" s="176">
        <f t="shared" si="119"/>
        <v>0</v>
      </c>
      <c r="F291" s="176"/>
      <c r="G291" s="5"/>
      <c r="H291" s="157">
        <f t="shared" si="120"/>
        <v>0</v>
      </c>
      <c r="I291" s="157"/>
      <c r="J291" s="157"/>
      <c r="K291" s="110">
        <f t="shared" si="116"/>
        <v>0</v>
      </c>
      <c r="L291" s="110"/>
      <c r="M291" s="110"/>
      <c r="N291" s="3">
        <v>6</v>
      </c>
      <c r="P291" s="4"/>
      <c r="Q291" s="4"/>
      <c r="R291" s="4"/>
      <c r="S291" s="4"/>
      <c r="T291" s="4"/>
      <c r="U291" s="4"/>
      <c r="V291" s="4"/>
      <c r="W291" s="4"/>
      <c r="X291" s="4"/>
    </row>
    <row r="292" spans="1:24" s="3" customFormat="1" hidden="1">
      <c r="A292" s="3" t="s">
        <v>289</v>
      </c>
      <c r="C292" s="12"/>
      <c r="D292" s="16" t="s">
        <v>102</v>
      </c>
      <c r="E292" s="176">
        <f t="shared" si="119"/>
        <v>0</v>
      </c>
      <c r="F292" s="176"/>
      <c r="G292" s="5"/>
      <c r="H292" s="157">
        <f t="shared" si="120"/>
        <v>0</v>
      </c>
      <c r="I292" s="157"/>
      <c r="J292" s="157"/>
      <c r="K292" s="110">
        <f t="shared" si="116"/>
        <v>0</v>
      </c>
      <c r="L292" s="110"/>
      <c r="M292" s="110"/>
      <c r="N292" s="3">
        <v>7</v>
      </c>
      <c r="P292" s="4"/>
      <c r="Q292" s="4"/>
      <c r="R292" s="4"/>
      <c r="S292" s="4"/>
      <c r="T292" s="4"/>
      <c r="U292" s="4"/>
      <c r="V292" s="4"/>
      <c r="W292" s="4"/>
      <c r="X292" s="4"/>
    </row>
    <row r="293" spans="1:24" s="3" customFormat="1" hidden="1">
      <c r="A293" s="3" t="s">
        <v>289</v>
      </c>
      <c r="C293" s="12"/>
      <c r="D293" s="16" t="s">
        <v>101</v>
      </c>
      <c r="E293" s="176">
        <f t="shared" si="119"/>
        <v>0</v>
      </c>
      <c r="F293" s="176"/>
      <c r="G293" s="5"/>
      <c r="H293" s="157">
        <f t="shared" si="120"/>
        <v>0</v>
      </c>
      <c r="I293" s="157"/>
      <c r="J293" s="157"/>
      <c r="K293" s="110">
        <f t="shared" si="116"/>
        <v>0</v>
      </c>
      <c r="L293" s="110"/>
      <c r="M293" s="110"/>
      <c r="N293" s="3">
        <v>8</v>
      </c>
      <c r="O293" s="3" t="s">
        <v>114</v>
      </c>
      <c r="P293" s="4"/>
      <c r="Q293" s="4"/>
      <c r="R293" s="4"/>
      <c r="S293" s="4"/>
      <c r="T293" s="4"/>
      <c r="U293" s="4"/>
      <c r="V293" s="4"/>
      <c r="W293" s="4"/>
      <c r="X293" s="4"/>
    </row>
    <row r="294" spans="1:24" s="3" customFormat="1" hidden="1">
      <c r="A294" s="3" t="s">
        <v>289</v>
      </c>
      <c r="C294" s="12"/>
      <c r="D294" s="16" t="s">
        <v>291</v>
      </c>
      <c r="E294" s="176">
        <f t="shared" si="119"/>
        <v>0</v>
      </c>
      <c r="F294" s="176"/>
      <c r="G294" s="5"/>
      <c r="H294" s="157">
        <f t="shared" si="120"/>
        <v>0</v>
      </c>
      <c r="I294" s="157"/>
      <c r="J294" s="157"/>
      <c r="K294" s="110">
        <f t="shared" si="116"/>
        <v>0</v>
      </c>
      <c r="L294" s="110"/>
      <c r="M294" s="110"/>
      <c r="N294" s="3">
        <v>9</v>
      </c>
      <c r="P294" s="4"/>
      <c r="Q294" s="4"/>
      <c r="R294" s="4"/>
      <c r="S294" s="4"/>
      <c r="T294" s="4"/>
      <c r="U294" s="4"/>
      <c r="V294" s="4"/>
      <c r="W294" s="4"/>
      <c r="X294" s="4"/>
    </row>
    <row r="295" spans="1:24" s="3" customFormat="1" hidden="1">
      <c r="A295" s="3" t="s">
        <v>289</v>
      </c>
      <c r="C295" s="12"/>
      <c r="D295" s="16" t="s">
        <v>100</v>
      </c>
      <c r="E295" s="176">
        <f t="shared" si="119"/>
        <v>0</v>
      </c>
      <c r="F295" s="176"/>
      <c r="G295" s="5"/>
      <c r="H295" s="157">
        <f t="shared" si="120"/>
        <v>0</v>
      </c>
      <c r="I295" s="157"/>
      <c r="J295" s="157"/>
      <c r="K295" s="110">
        <f t="shared" si="116"/>
        <v>0</v>
      </c>
      <c r="L295" s="110"/>
      <c r="M295" s="110"/>
      <c r="N295" s="3">
        <v>10</v>
      </c>
      <c r="P295" s="4"/>
      <c r="Q295" s="4"/>
      <c r="R295" s="4"/>
      <c r="S295" s="4"/>
      <c r="T295" s="4"/>
      <c r="U295" s="4"/>
      <c r="V295" s="4"/>
      <c r="W295" s="4"/>
      <c r="X295" s="4"/>
    </row>
    <row r="296" spans="1:24" s="3" customFormat="1" ht="33.75" hidden="1">
      <c r="A296" s="3" t="s">
        <v>289</v>
      </c>
      <c r="C296" s="12"/>
      <c r="D296" s="16" t="s">
        <v>292</v>
      </c>
      <c r="E296" s="176">
        <f t="shared" si="119"/>
        <v>0</v>
      </c>
      <c r="F296" s="176"/>
      <c r="G296" s="5"/>
      <c r="H296" s="157">
        <f t="shared" si="120"/>
        <v>0</v>
      </c>
      <c r="I296" s="157"/>
      <c r="J296" s="157"/>
      <c r="K296" s="110">
        <f t="shared" si="116"/>
        <v>0</v>
      </c>
      <c r="L296" s="110"/>
      <c r="M296" s="110"/>
      <c r="N296" s="3">
        <v>11</v>
      </c>
      <c r="P296" s="4"/>
      <c r="Q296" s="4"/>
      <c r="R296" s="4"/>
      <c r="S296" s="4"/>
      <c r="T296" s="4"/>
      <c r="U296" s="4"/>
      <c r="V296" s="4"/>
      <c r="W296" s="4"/>
      <c r="X296" s="4"/>
    </row>
    <row r="297" spans="1:24" s="3" customFormat="1" ht="33.75" hidden="1">
      <c r="A297" s="3" t="s">
        <v>289</v>
      </c>
      <c r="C297" s="12"/>
      <c r="D297" s="16" t="s">
        <v>293</v>
      </c>
      <c r="E297" s="176">
        <f t="shared" si="119"/>
        <v>0</v>
      </c>
      <c r="F297" s="176"/>
      <c r="G297" s="5"/>
      <c r="H297" s="157">
        <f t="shared" si="120"/>
        <v>0</v>
      </c>
      <c r="I297" s="157"/>
      <c r="J297" s="157"/>
      <c r="K297" s="110">
        <f t="shared" si="116"/>
        <v>0</v>
      </c>
      <c r="L297" s="110"/>
      <c r="M297" s="110"/>
      <c r="N297" s="3">
        <v>12</v>
      </c>
      <c r="P297" s="4"/>
      <c r="Q297" s="4"/>
      <c r="R297" s="4"/>
      <c r="S297" s="4"/>
      <c r="T297" s="4"/>
      <c r="U297" s="4"/>
      <c r="V297" s="4"/>
      <c r="W297" s="4"/>
      <c r="X297" s="4"/>
    </row>
    <row r="298" spans="1:24" s="3" customFormat="1" ht="22.5" hidden="1">
      <c r="A298" s="3" t="s">
        <v>289</v>
      </c>
      <c r="C298" s="12"/>
      <c r="D298" s="16" t="s">
        <v>294</v>
      </c>
      <c r="E298" s="176">
        <f t="shared" si="119"/>
        <v>0</v>
      </c>
      <c r="F298" s="176">
        <v>0</v>
      </c>
      <c r="G298" s="5">
        <v>0</v>
      </c>
      <c r="H298" s="157">
        <f t="shared" si="120"/>
        <v>0</v>
      </c>
      <c r="I298" s="157">
        <v>0</v>
      </c>
      <c r="J298" s="157"/>
      <c r="K298" s="110">
        <f t="shared" si="116"/>
        <v>0</v>
      </c>
      <c r="L298" s="110"/>
      <c r="M298" s="110"/>
      <c r="N298" s="3">
        <v>13</v>
      </c>
      <c r="P298" s="4"/>
      <c r="Q298" s="4"/>
      <c r="R298" s="4"/>
      <c r="S298" s="4"/>
      <c r="T298" s="4"/>
      <c r="U298" s="4"/>
      <c r="V298" s="4"/>
      <c r="W298" s="4"/>
      <c r="X298" s="4"/>
    </row>
    <row r="299" spans="1:24" s="3" customFormat="1" hidden="1">
      <c r="A299" s="3" t="str">
        <f t="shared" si="115"/>
        <v>b</v>
      </c>
      <c r="C299" s="12"/>
      <c r="D299" s="17" t="s">
        <v>296</v>
      </c>
      <c r="E299" s="10"/>
      <c r="F299" s="10"/>
      <c r="G299" s="10"/>
      <c r="H299" s="159"/>
      <c r="I299" s="159"/>
      <c r="J299" s="159"/>
      <c r="K299" s="113">
        <f t="shared" si="116"/>
        <v>0</v>
      </c>
      <c r="L299" s="113"/>
      <c r="M299" s="113"/>
      <c r="N299" s="3">
        <v>14</v>
      </c>
      <c r="P299" s="4"/>
      <c r="Q299" s="4"/>
      <c r="R299" s="4"/>
      <c r="S299" s="4"/>
      <c r="T299" s="4"/>
      <c r="U299" s="4"/>
      <c r="V299" s="4"/>
      <c r="W299" s="4"/>
      <c r="X299" s="4"/>
    </row>
    <row r="300" spans="1:24" s="3" customFormat="1" hidden="1">
      <c r="A300" s="3" t="str">
        <f t="shared" si="115"/>
        <v>b</v>
      </c>
      <c r="C300" s="12"/>
      <c r="D300" s="17" t="s">
        <v>297</v>
      </c>
      <c r="E300" s="10">
        <f t="shared" ref="E300:E305" si="121">F300+G300</f>
        <v>0</v>
      </c>
      <c r="F300" s="10"/>
      <c r="G300" s="10"/>
      <c r="H300" s="159">
        <f t="shared" ref="H300:H305" si="122">I300+J300</f>
        <v>0</v>
      </c>
      <c r="I300" s="159"/>
      <c r="J300" s="159"/>
      <c r="K300" s="113">
        <f t="shared" si="116"/>
        <v>0</v>
      </c>
      <c r="L300" s="113"/>
      <c r="M300" s="113"/>
      <c r="N300" s="3">
        <v>15</v>
      </c>
      <c r="P300" s="4"/>
      <c r="Q300" s="4"/>
      <c r="R300" s="4"/>
      <c r="S300" s="4"/>
      <c r="T300" s="4"/>
      <c r="U300" s="4"/>
      <c r="V300" s="4"/>
      <c r="W300" s="4"/>
      <c r="X300" s="4"/>
    </row>
    <row r="301" spans="1:24" s="3" customFormat="1" hidden="1">
      <c r="A301" s="3" t="str">
        <f t="shared" si="115"/>
        <v>b</v>
      </c>
      <c r="C301" s="12"/>
      <c r="D301" s="17" t="s">
        <v>298</v>
      </c>
      <c r="E301" s="10">
        <f t="shared" si="121"/>
        <v>0</v>
      </c>
      <c r="F301" s="10"/>
      <c r="G301" s="10"/>
      <c r="H301" s="159">
        <f t="shared" si="122"/>
        <v>0</v>
      </c>
      <c r="I301" s="159"/>
      <c r="J301" s="159"/>
      <c r="K301" s="113">
        <f t="shared" si="116"/>
        <v>0</v>
      </c>
      <c r="L301" s="113"/>
      <c r="M301" s="113"/>
      <c r="N301" s="3">
        <v>16</v>
      </c>
      <c r="P301" s="4"/>
      <c r="Q301" s="4"/>
      <c r="R301" s="4"/>
      <c r="S301" s="4"/>
      <c r="T301" s="4"/>
      <c r="U301" s="4"/>
      <c r="V301" s="4"/>
      <c r="W301" s="4"/>
      <c r="X301" s="4"/>
    </row>
    <row r="302" spans="1:24" s="3" customFormat="1" hidden="1">
      <c r="A302" s="3" t="str">
        <f t="shared" si="115"/>
        <v>b</v>
      </c>
      <c r="C302" s="12"/>
      <c r="D302" s="17" t="s">
        <v>299</v>
      </c>
      <c r="E302" s="10">
        <f t="shared" si="121"/>
        <v>0</v>
      </c>
      <c r="F302" s="10"/>
      <c r="G302" s="10"/>
      <c r="H302" s="159">
        <f t="shared" si="122"/>
        <v>0</v>
      </c>
      <c r="I302" s="159"/>
      <c r="J302" s="159"/>
      <c r="K302" s="113">
        <f t="shared" si="116"/>
        <v>0</v>
      </c>
      <c r="L302" s="113"/>
      <c r="M302" s="113"/>
      <c r="N302" s="3">
        <v>17</v>
      </c>
      <c r="P302" s="4"/>
      <c r="Q302" s="4"/>
      <c r="R302" s="4"/>
      <c r="S302" s="4"/>
      <c r="T302" s="4"/>
      <c r="U302" s="4"/>
      <c r="V302" s="4"/>
      <c r="W302" s="4"/>
      <c r="X302" s="4"/>
    </row>
    <row r="303" spans="1:24" s="3" customFormat="1" hidden="1">
      <c r="A303" s="3" t="str">
        <f t="shared" si="115"/>
        <v>b</v>
      </c>
      <c r="C303" s="12"/>
      <c r="D303" s="17" t="s">
        <v>300</v>
      </c>
      <c r="E303" s="10">
        <f t="shared" si="121"/>
        <v>0</v>
      </c>
      <c r="F303" s="10"/>
      <c r="G303" s="10"/>
      <c r="H303" s="159">
        <f t="shared" si="122"/>
        <v>0</v>
      </c>
      <c r="I303" s="159"/>
      <c r="J303" s="159"/>
      <c r="K303" s="113">
        <f t="shared" si="116"/>
        <v>0</v>
      </c>
      <c r="L303" s="113"/>
      <c r="M303" s="113"/>
      <c r="N303" s="3">
        <v>18</v>
      </c>
      <c r="P303" s="4"/>
      <c r="Q303" s="4"/>
      <c r="R303" s="4"/>
      <c r="S303" s="4"/>
      <c r="T303" s="4"/>
      <c r="U303" s="4"/>
      <c r="V303" s="4"/>
      <c r="W303" s="4"/>
      <c r="X303" s="4"/>
    </row>
    <row r="304" spans="1:24" s="3" customFormat="1">
      <c r="A304" s="3" t="str">
        <f t="shared" si="115"/>
        <v>a</v>
      </c>
      <c r="C304" s="12"/>
      <c r="D304" s="18" t="s">
        <v>21</v>
      </c>
      <c r="E304" s="9">
        <f t="shared" si="121"/>
        <v>39.774000000000001</v>
      </c>
      <c r="F304" s="9">
        <v>39.774000000000001</v>
      </c>
      <c r="G304" s="9"/>
      <c r="H304" s="158">
        <f t="shared" si="122"/>
        <v>1404</v>
      </c>
      <c r="I304" s="158">
        <v>1404</v>
      </c>
      <c r="J304" s="158"/>
      <c r="K304" s="112">
        <f t="shared" si="116"/>
        <v>0</v>
      </c>
      <c r="L304" s="112"/>
      <c r="M304" s="112"/>
      <c r="N304" s="3">
        <v>19</v>
      </c>
      <c r="P304" s="4"/>
      <c r="Q304" s="4"/>
      <c r="R304" s="4"/>
      <c r="S304" s="4"/>
      <c r="T304" s="4"/>
      <c r="U304" s="4"/>
      <c r="V304" s="4"/>
      <c r="W304" s="4"/>
      <c r="X304" s="4"/>
    </row>
    <row r="305" spans="1:24" s="3" customFormat="1" hidden="1">
      <c r="A305" s="3" t="str">
        <f t="shared" si="115"/>
        <v>b</v>
      </c>
      <c r="C305" s="12"/>
      <c r="D305" s="18" t="s">
        <v>120</v>
      </c>
      <c r="E305" s="9">
        <f t="shared" si="121"/>
        <v>0</v>
      </c>
      <c r="F305" s="9"/>
      <c r="G305" s="9"/>
      <c r="H305" s="158">
        <f t="shared" si="122"/>
        <v>0</v>
      </c>
      <c r="I305" s="158"/>
      <c r="J305" s="158"/>
      <c r="K305" s="112">
        <f t="shared" si="116"/>
        <v>0</v>
      </c>
      <c r="L305" s="112"/>
      <c r="M305" s="112"/>
      <c r="N305" s="3">
        <v>20</v>
      </c>
      <c r="P305" s="4"/>
      <c r="Q305" s="4"/>
      <c r="R305" s="4"/>
      <c r="S305" s="4"/>
      <c r="T305" s="4"/>
      <c r="U305" s="4"/>
      <c r="V305" s="4"/>
      <c r="W305" s="4"/>
      <c r="X305" s="4"/>
    </row>
    <row r="306" spans="1:24" s="86" customFormat="1" ht="22.5">
      <c r="A306" s="86" t="str">
        <f t="shared" si="115"/>
        <v>a</v>
      </c>
      <c r="B306" s="86" t="s">
        <v>114</v>
      </c>
      <c r="C306" s="88" t="s">
        <v>274</v>
      </c>
      <c r="D306" s="22" t="s">
        <v>396</v>
      </c>
      <c r="E306" s="176">
        <f t="shared" ref="E306:E318" si="123">F306+G306</f>
        <v>0</v>
      </c>
      <c r="F306" s="176">
        <f>F308+F324+F325</f>
        <v>0</v>
      </c>
      <c r="G306" s="89">
        <f>G308+G324+G325</f>
        <v>0</v>
      </c>
      <c r="H306" s="157">
        <f t="shared" ref="H306:H318" si="124">I306+J306</f>
        <v>410</v>
      </c>
      <c r="I306" s="157">
        <f>I308+I324+I325</f>
        <v>410</v>
      </c>
      <c r="J306" s="157">
        <f>J308+J324+J325</f>
        <v>0</v>
      </c>
      <c r="K306" s="110">
        <f t="shared" ref="K306:K345" si="125">L306+M306</f>
        <v>0</v>
      </c>
      <c r="L306" s="110">
        <f>L308+L324+L325</f>
        <v>0</v>
      </c>
      <c r="M306" s="110">
        <f>M308+M324+M325</f>
        <v>0</v>
      </c>
      <c r="N306" s="3">
        <v>1</v>
      </c>
      <c r="O306" s="3"/>
      <c r="P306" s="24"/>
      <c r="Q306" s="24"/>
      <c r="R306" s="24"/>
      <c r="S306" s="24"/>
      <c r="T306" s="24"/>
      <c r="U306" s="24"/>
      <c r="V306" s="24"/>
      <c r="W306" s="24"/>
      <c r="X306" s="24"/>
    </row>
    <row r="307" spans="1:24" s="87" customFormat="1" hidden="1">
      <c r="A307" s="87" t="str">
        <f t="shared" si="115"/>
        <v>b</v>
      </c>
      <c r="C307" s="12"/>
      <c r="D307" s="19" t="s">
        <v>99</v>
      </c>
      <c r="E307" s="8">
        <f t="shared" si="123"/>
        <v>0</v>
      </c>
      <c r="F307" s="8"/>
      <c r="G307" s="8"/>
      <c r="H307" s="204">
        <f t="shared" si="124"/>
        <v>0</v>
      </c>
      <c r="I307" s="204"/>
      <c r="J307" s="204"/>
      <c r="K307" s="111">
        <f t="shared" si="125"/>
        <v>0</v>
      </c>
      <c r="L307" s="111"/>
      <c r="M307" s="111"/>
      <c r="N307" s="3">
        <v>2</v>
      </c>
      <c r="O307" s="3"/>
      <c r="P307" s="4"/>
      <c r="Q307" s="4"/>
      <c r="R307" s="4"/>
      <c r="S307" s="4"/>
      <c r="T307" s="4"/>
      <c r="U307" s="4"/>
      <c r="V307" s="4"/>
      <c r="W307" s="4"/>
      <c r="X307" s="4"/>
    </row>
    <row r="308" spans="1:24" s="87" customFormat="1">
      <c r="A308" s="87" t="str">
        <f t="shared" si="115"/>
        <v>a</v>
      </c>
      <c r="C308" s="12"/>
      <c r="D308" s="18" t="s">
        <v>5</v>
      </c>
      <c r="E308" s="9">
        <f t="shared" si="123"/>
        <v>0</v>
      </c>
      <c r="F308" s="9">
        <f>F309+F310+F320+F321+F322+F323</f>
        <v>0</v>
      </c>
      <c r="G308" s="9">
        <f>G309+G310+G320+G321+G322+G323</f>
        <v>0</v>
      </c>
      <c r="H308" s="158">
        <f t="shared" si="124"/>
        <v>10</v>
      </c>
      <c r="I308" s="158">
        <f>I309+I310+I320+I321+I322+I323</f>
        <v>10</v>
      </c>
      <c r="J308" s="158">
        <f>J309+J310+J320+J321+J322+J323</f>
        <v>0</v>
      </c>
      <c r="K308" s="112">
        <f t="shared" si="125"/>
        <v>0</v>
      </c>
      <c r="L308" s="112">
        <f>L309+L310+L320+L321+L322+L323</f>
        <v>0</v>
      </c>
      <c r="M308" s="112">
        <f>M309+M310+M320+M321+M322+M323</f>
        <v>0</v>
      </c>
      <c r="N308" s="3">
        <v>3</v>
      </c>
      <c r="O308" s="3"/>
      <c r="P308" s="4"/>
      <c r="Q308" s="4"/>
      <c r="R308" s="4"/>
      <c r="S308" s="4"/>
      <c r="T308" s="4"/>
      <c r="U308" s="4"/>
      <c r="V308" s="4"/>
      <c r="W308" s="4"/>
      <c r="X308" s="4"/>
    </row>
    <row r="309" spans="1:24" s="87" customFormat="1" hidden="1">
      <c r="A309" s="87" t="str">
        <f t="shared" si="115"/>
        <v>b</v>
      </c>
      <c r="C309" s="12"/>
      <c r="D309" s="17" t="s">
        <v>301</v>
      </c>
      <c r="E309" s="10">
        <f t="shared" si="123"/>
        <v>0</v>
      </c>
      <c r="F309" s="10"/>
      <c r="G309" s="10"/>
      <c r="H309" s="159">
        <f t="shared" si="124"/>
        <v>0</v>
      </c>
      <c r="I309" s="159"/>
      <c r="J309" s="159"/>
      <c r="K309" s="113">
        <f t="shared" si="125"/>
        <v>0</v>
      </c>
      <c r="L309" s="113"/>
      <c r="M309" s="113"/>
      <c r="N309" s="3">
        <v>4</v>
      </c>
      <c r="O309" s="3"/>
      <c r="P309" s="4">
        <f>K309-H309</f>
        <v>0</v>
      </c>
      <c r="Q309" s="4">
        <f>K309-E309</f>
        <v>0</v>
      </c>
      <c r="R309" s="4">
        <f>H309-E309</f>
        <v>0</v>
      </c>
      <c r="S309" s="4"/>
      <c r="T309" s="4"/>
      <c r="U309" s="4"/>
      <c r="V309" s="4"/>
      <c r="W309" s="4"/>
      <c r="X309" s="4"/>
    </row>
    <row r="310" spans="1:24" s="87" customFormat="1">
      <c r="A310" s="87" t="str">
        <f t="shared" si="115"/>
        <v>a</v>
      </c>
      <c r="C310" s="12"/>
      <c r="D310" s="17" t="s">
        <v>295</v>
      </c>
      <c r="E310" s="10">
        <f t="shared" si="123"/>
        <v>0</v>
      </c>
      <c r="F310" s="10">
        <f>F311+F312+F313+F314+F315+F316+F317+F318</f>
        <v>0</v>
      </c>
      <c r="G310" s="10">
        <f>G311+G312+G313+G314+G315+G316+G317+G318</f>
        <v>0</v>
      </c>
      <c r="H310" s="159">
        <f t="shared" si="124"/>
        <v>10</v>
      </c>
      <c r="I310" s="159">
        <f>I311+I312+I313+I314+I315+I316+I317+I318</f>
        <v>10</v>
      </c>
      <c r="J310" s="159">
        <f>J311+J312+J313+J314+J315+J316+J317+J318</f>
        <v>0</v>
      </c>
      <c r="K310" s="113">
        <f t="shared" si="125"/>
        <v>0</v>
      </c>
      <c r="L310" s="113">
        <f>L311+L312+L313+L314+L315+L316+L317+L318</f>
        <v>0</v>
      </c>
      <c r="M310" s="113">
        <f>M311+M312+M313+M314+M315+M316+M317+M318</f>
        <v>0</v>
      </c>
      <c r="N310" s="3">
        <v>5</v>
      </c>
      <c r="O310" s="3"/>
      <c r="P310" s="4"/>
      <c r="Q310" s="4"/>
      <c r="R310" s="4"/>
      <c r="S310" s="4"/>
      <c r="T310" s="4"/>
      <c r="U310" s="4"/>
      <c r="V310" s="4"/>
      <c r="W310" s="4"/>
      <c r="X310" s="4"/>
    </row>
    <row r="311" spans="1:24" s="87" customFormat="1" ht="22.5" hidden="1">
      <c r="A311" s="87" t="s">
        <v>289</v>
      </c>
      <c r="C311" s="12"/>
      <c r="D311" s="16" t="s">
        <v>290</v>
      </c>
      <c r="E311" s="176">
        <f t="shared" si="123"/>
        <v>0</v>
      </c>
      <c r="F311" s="176"/>
      <c r="G311" s="89"/>
      <c r="H311" s="157">
        <f t="shared" si="124"/>
        <v>0</v>
      </c>
      <c r="I311" s="157"/>
      <c r="J311" s="157"/>
      <c r="K311" s="110">
        <f t="shared" si="125"/>
        <v>0</v>
      </c>
      <c r="L311" s="110"/>
      <c r="M311" s="110"/>
      <c r="N311" s="3">
        <v>6</v>
      </c>
      <c r="O311" s="3"/>
      <c r="P311" s="4"/>
      <c r="Q311" s="4"/>
      <c r="R311" s="4"/>
      <c r="S311" s="4"/>
      <c r="T311" s="4"/>
      <c r="U311" s="4"/>
      <c r="V311" s="4"/>
      <c r="W311" s="4"/>
      <c r="X311" s="4"/>
    </row>
    <row r="312" spans="1:24" s="87" customFormat="1" hidden="1">
      <c r="A312" s="87" t="s">
        <v>289</v>
      </c>
      <c r="C312" s="12"/>
      <c r="D312" s="16" t="s">
        <v>102</v>
      </c>
      <c r="E312" s="176">
        <f t="shared" si="123"/>
        <v>0</v>
      </c>
      <c r="F312" s="176"/>
      <c r="G312" s="89"/>
      <c r="H312" s="157">
        <f t="shared" si="124"/>
        <v>0</v>
      </c>
      <c r="I312" s="157"/>
      <c r="J312" s="157"/>
      <c r="K312" s="110">
        <f t="shared" si="125"/>
        <v>0</v>
      </c>
      <c r="L312" s="110"/>
      <c r="M312" s="110"/>
      <c r="N312" s="3">
        <v>7</v>
      </c>
      <c r="O312" s="3"/>
      <c r="P312" s="4"/>
      <c r="Q312" s="4"/>
      <c r="R312" s="4"/>
      <c r="S312" s="4"/>
      <c r="T312" s="4"/>
      <c r="U312" s="4"/>
      <c r="V312" s="4"/>
      <c r="W312" s="4"/>
      <c r="X312" s="4"/>
    </row>
    <row r="313" spans="1:24" s="87" customFormat="1" hidden="1">
      <c r="A313" s="87" t="s">
        <v>289</v>
      </c>
      <c r="C313" s="12"/>
      <c r="D313" s="16" t="s">
        <v>101</v>
      </c>
      <c r="E313" s="176">
        <f t="shared" si="123"/>
        <v>0</v>
      </c>
      <c r="F313" s="176"/>
      <c r="G313" s="89"/>
      <c r="H313" s="157">
        <f t="shared" si="124"/>
        <v>0</v>
      </c>
      <c r="I313" s="157"/>
      <c r="J313" s="157"/>
      <c r="K313" s="110">
        <f t="shared" si="125"/>
        <v>0</v>
      </c>
      <c r="L313" s="110"/>
      <c r="M313" s="110"/>
      <c r="N313" s="3">
        <v>8</v>
      </c>
      <c r="O313" s="3"/>
      <c r="P313" s="4"/>
      <c r="Q313" s="4"/>
      <c r="R313" s="4"/>
      <c r="S313" s="4"/>
      <c r="T313" s="4"/>
      <c r="U313" s="4"/>
      <c r="V313" s="4"/>
      <c r="W313" s="4"/>
      <c r="X313" s="4"/>
    </row>
    <row r="314" spans="1:24" s="87" customFormat="1" hidden="1">
      <c r="A314" s="87" t="s">
        <v>289</v>
      </c>
      <c r="C314" s="12"/>
      <c r="D314" s="16" t="s">
        <v>291</v>
      </c>
      <c r="E314" s="176">
        <f t="shared" si="123"/>
        <v>0</v>
      </c>
      <c r="F314" s="176"/>
      <c r="G314" s="89"/>
      <c r="H314" s="157">
        <f t="shared" si="124"/>
        <v>0</v>
      </c>
      <c r="I314" s="157"/>
      <c r="J314" s="157"/>
      <c r="K314" s="110">
        <f t="shared" si="125"/>
        <v>0</v>
      </c>
      <c r="L314" s="110"/>
      <c r="M314" s="110"/>
      <c r="N314" s="3">
        <v>9</v>
      </c>
      <c r="O314" s="3"/>
      <c r="P314" s="4"/>
      <c r="Q314" s="4"/>
      <c r="R314" s="4"/>
      <c r="S314" s="4"/>
      <c r="T314" s="4"/>
      <c r="U314" s="4"/>
      <c r="V314" s="4"/>
      <c r="W314" s="4"/>
      <c r="X314" s="4"/>
    </row>
    <row r="315" spans="1:24" s="87" customFormat="1" hidden="1">
      <c r="A315" s="87" t="s">
        <v>289</v>
      </c>
      <c r="C315" s="12"/>
      <c r="D315" s="16" t="s">
        <v>100</v>
      </c>
      <c r="E315" s="176">
        <f t="shared" si="123"/>
        <v>0</v>
      </c>
      <c r="F315" s="176"/>
      <c r="G315" s="89"/>
      <c r="H315" s="157">
        <f t="shared" si="124"/>
        <v>0</v>
      </c>
      <c r="I315" s="157"/>
      <c r="J315" s="157"/>
      <c r="K315" s="110">
        <f t="shared" si="125"/>
        <v>0</v>
      </c>
      <c r="L315" s="110"/>
      <c r="M315" s="110"/>
      <c r="N315" s="3">
        <v>10</v>
      </c>
      <c r="O315" s="3"/>
      <c r="P315" s="4"/>
      <c r="Q315" s="4"/>
      <c r="R315" s="4"/>
      <c r="S315" s="4"/>
      <c r="T315" s="4"/>
      <c r="U315" s="4"/>
      <c r="V315" s="4"/>
      <c r="W315" s="4"/>
      <c r="X315" s="4"/>
    </row>
    <row r="316" spans="1:24" s="87" customFormat="1" ht="33.75" hidden="1">
      <c r="A316" s="87" t="s">
        <v>289</v>
      </c>
      <c r="C316" s="12"/>
      <c r="D316" s="16" t="s">
        <v>292</v>
      </c>
      <c r="E316" s="176">
        <f t="shared" si="123"/>
        <v>0</v>
      </c>
      <c r="F316" s="176"/>
      <c r="G316" s="89"/>
      <c r="H316" s="157">
        <f t="shared" si="124"/>
        <v>0</v>
      </c>
      <c r="I316" s="157"/>
      <c r="J316" s="157"/>
      <c r="K316" s="110">
        <f t="shared" si="125"/>
        <v>0</v>
      </c>
      <c r="L316" s="110"/>
      <c r="M316" s="110"/>
      <c r="N316" s="3">
        <v>11</v>
      </c>
      <c r="O316" s="3"/>
      <c r="P316" s="4"/>
      <c r="Q316" s="4"/>
      <c r="R316" s="4"/>
      <c r="S316" s="4"/>
      <c r="T316" s="4"/>
      <c r="U316" s="4"/>
      <c r="V316" s="4"/>
      <c r="W316" s="4"/>
      <c r="X316" s="4"/>
    </row>
    <row r="317" spans="1:24" s="87" customFormat="1" ht="33.75" hidden="1">
      <c r="A317" s="87" t="s">
        <v>289</v>
      </c>
      <c r="C317" s="12"/>
      <c r="D317" s="16" t="s">
        <v>293</v>
      </c>
      <c r="E317" s="176">
        <f t="shared" si="123"/>
        <v>0</v>
      </c>
      <c r="F317" s="176"/>
      <c r="G317" s="89"/>
      <c r="H317" s="157">
        <f t="shared" si="124"/>
        <v>0</v>
      </c>
      <c r="I317" s="157"/>
      <c r="J317" s="157"/>
      <c r="K317" s="110">
        <f t="shared" si="125"/>
        <v>0</v>
      </c>
      <c r="L317" s="110"/>
      <c r="M317" s="110"/>
      <c r="N317" s="3">
        <v>12</v>
      </c>
      <c r="O317" s="3"/>
      <c r="P317" s="4"/>
      <c r="Q317" s="4"/>
      <c r="R317" s="4"/>
      <c r="S317" s="4"/>
      <c r="T317" s="4"/>
      <c r="U317" s="4"/>
      <c r="V317" s="4"/>
      <c r="W317" s="4"/>
      <c r="X317" s="4"/>
    </row>
    <row r="318" spans="1:24" s="87" customFormat="1" ht="22.5" hidden="1">
      <c r="A318" s="87" t="s">
        <v>289</v>
      </c>
      <c r="C318" s="12"/>
      <c r="D318" s="16" t="s">
        <v>294</v>
      </c>
      <c r="E318" s="176">
        <f t="shared" si="123"/>
        <v>0</v>
      </c>
      <c r="F318" s="176">
        <v>0</v>
      </c>
      <c r="G318" s="89"/>
      <c r="H318" s="157">
        <f t="shared" si="124"/>
        <v>10</v>
      </c>
      <c r="I318" s="157">
        <v>10</v>
      </c>
      <c r="J318" s="157"/>
      <c r="K318" s="110">
        <f t="shared" si="125"/>
        <v>0</v>
      </c>
      <c r="L318" s="110"/>
      <c r="M318" s="110"/>
      <c r="N318" s="3">
        <v>13</v>
      </c>
      <c r="O318" s="3"/>
      <c r="P318" s="4"/>
      <c r="Q318" s="4"/>
      <c r="R318" s="4"/>
      <c r="S318" s="4"/>
      <c r="T318" s="4"/>
      <c r="U318" s="4"/>
      <c r="V318" s="4"/>
      <c r="W318" s="4"/>
      <c r="X318" s="4"/>
    </row>
    <row r="319" spans="1:24" s="87" customFormat="1" hidden="1">
      <c r="A319" s="87" t="str">
        <f t="shared" si="115"/>
        <v>b</v>
      </c>
      <c r="C319" s="12"/>
      <c r="D319" s="17" t="s">
        <v>296</v>
      </c>
      <c r="E319" s="10"/>
      <c r="F319" s="10"/>
      <c r="G319" s="10"/>
      <c r="H319" s="159"/>
      <c r="I319" s="159"/>
      <c r="J319" s="159"/>
      <c r="K319" s="113">
        <f t="shared" si="125"/>
        <v>0</v>
      </c>
      <c r="L319" s="113"/>
      <c r="M319" s="113"/>
      <c r="N319" s="3">
        <v>14</v>
      </c>
      <c r="O319" s="3"/>
      <c r="P319" s="4"/>
      <c r="Q319" s="4"/>
      <c r="R319" s="4"/>
      <c r="S319" s="4"/>
      <c r="T319" s="4"/>
      <c r="U319" s="4"/>
      <c r="V319" s="4"/>
      <c r="W319" s="4"/>
      <c r="X319" s="4"/>
    </row>
    <row r="320" spans="1:24" s="87" customFormat="1" hidden="1">
      <c r="A320" s="87" t="str">
        <f t="shared" si="115"/>
        <v>b</v>
      </c>
      <c r="C320" s="12"/>
      <c r="D320" s="17" t="s">
        <v>297</v>
      </c>
      <c r="E320" s="10">
        <f t="shared" ref="E320:E338" si="126">F320+G320</f>
        <v>0</v>
      </c>
      <c r="F320" s="10"/>
      <c r="G320" s="10"/>
      <c r="H320" s="159">
        <f t="shared" ref="H320:H338" si="127">I320+J320</f>
        <v>0</v>
      </c>
      <c r="I320" s="159"/>
      <c r="J320" s="159"/>
      <c r="K320" s="113">
        <f t="shared" si="125"/>
        <v>0</v>
      </c>
      <c r="L320" s="113"/>
      <c r="M320" s="113"/>
      <c r="N320" s="3">
        <v>15</v>
      </c>
      <c r="O320" s="3"/>
      <c r="P320" s="4"/>
      <c r="Q320" s="4"/>
      <c r="R320" s="4"/>
      <c r="S320" s="4"/>
      <c r="T320" s="4"/>
      <c r="U320" s="4"/>
      <c r="V320" s="4"/>
      <c r="W320" s="4"/>
      <c r="X320" s="4"/>
    </row>
    <row r="321" spans="1:24" s="87" customFormat="1" hidden="1">
      <c r="A321" s="87" t="str">
        <f t="shared" si="115"/>
        <v>b</v>
      </c>
      <c r="C321" s="12"/>
      <c r="D321" s="17" t="s">
        <v>298</v>
      </c>
      <c r="E321" s="10">
        <f t="shared" si="126"/>
        <v>0</v>
      </c>
      <c r="F321" s="10"/>
      <c r="G321" s="10"/>
      <c r="H321" s="159">
        <f t="shared" si="127"/>
        <v>0</v>
      </c>
      <c r="I321" s="159"/>
      <c r="J321" s="159"/>
      <c r="K321" s="113">
        <f t="shared" si="125"/>
        <v>0</v>
      </c>
      <c r="L321" s="113"/>
      <c r="M321" s="113"/>
      <c r="N321" s="3">
        <v>16</v>
      </c>
      <c r="O321" s="3"/>
      <c r="P321" s="4"/>
      <c r="Q321" s="4"/>
      <c r="R321" s="4"/>
      <c r="S321" s="4"/>
      <c r="T321" s="4"/>
      <c r="U321" s="4"/>
      <c r="V321" s="4"/>
      <c r="W321" s="4"/>
      <c r="X321" s="4"/>
    </row>
    <row r="322" spans="1:24" s="87" customFormat="1" hidden="1">
      <c r="A322" s="87" t="str">
        <f t="shared" si="115"/>
        <v>b</v>
      </c>
      <c r="C322" s="12"/>
      <c r="D322" s="17" t="s">
        <v>299</v>
      </c>
      <c r="E322" s="10">
        <f t="shared" si="126"/>
        <v>0</v>
      </c>
      <c r="F322" s="10"/>
      <c r="G322" s="10"/>
      <c r="H322" s="159">
        <f t="shared" si="127"/>
        <v>0</v>
      </c>
      <c r="I322" s="159"/>
      <c r="J322" s="159"/>
      <c r="K322" s="113">
        <f t="shared" si="125"/>
        <v>0</v>
      </c>
      <c r="L322" s="113"/>
      <c r="M322" s="113"/>
      <c r="N322" s="3">
        <v>17</v>
      </c>
      <c r="O322" s="3"/>
      <c r="P322" s="4"/>
      <c r="Q322" s="4"/>
      <c r="R322" s="4"/>
      <c r="S322" s="4"/>
      <c r="T322" s="4"/>
      <c r="U322" s="4"/>
      <c r="V322" s="4"/>
      <c r="W322" s="4"/>
      <c r="X322" s="4"/>
    </row>
    <row r="323" spans="1:24" s="3" customFormat="1" hidden="1">
      <c r="A323" s="3" t="str">
        <f t="shared" si="115"/>
        <v>b</v>
      </c>
      <c r="C323" s="12"/>
      <c r="D323" s="17" t="s">
        <v>300</v>
      </c>
      <c r="E323" s="10">
        <f t="shared" si="126"/>
        <v>0</v>
      </c>
      <c r="F323" s="10"/>
      <c r="G323" s="10"/>
      <c r="H323" s="159">
        <f t="shared" si="127"/>
        <v>0</v>
      </c>
      <c r="I323" s="159"/>
      <c r="J323" s="159"/>
      <c r="K323" s="113">
        <f t="shared" si="125"/>
        <v>0</v>
      </c>
      <c r="L323" s="159"/>
      <c r="M323" s="113"/>
      <c r="N323" s="3">
        <v>18</v>
      </c>
      <c r="P323" s="4"/>
      <c r="Q323" s="4"/>
      <c r="R323" s="4"/>
      <c r="S323" s="4"/>
      <c r="T323" s="4"/>
      <c r="U323" s="4"/>
      <c r="V323" s="4"/>
      <c r="W323" s="4"/>
      <c r="X323" s="4"/>
    </row>
    <row r="324" spans="1:24" s="86" customFormat="1">
      <c r="A324" s="86" t="str">
        <f t="shared" si="115"/>
        <v>a</v>
      </c>
      <c r="C324" s="28"/>
      <c r="D324" s="23" t="s">
        <v>21</v>
      </c>
      <c r="E324" s="9">
        <f t="shared" si="126"/>
        <v>0</v>
      </c>
      <c r="F324" s="9">
        <v>0</v>
      </c>
      <c r="G324" s="9"/>
      <c r="H324" s="158">
        <f t="shared" si="127"/>
        <v>400</v>
      </c>
      <c r="I324" s="158">
        <v>400</v>
      </c>
      <c r="J324" s="158"/>
      <c r="K324" s="112">
        <f t="shared" si="125"/>
        <v>0</v>
      </c>
      <c r="L324" s="112"/>
      <c r="M324" s="112"/>
      <c r="N324" s="3">
        <v>19</v>
      </c>
      <c r="O324" s="3"/>
      <c r="P324" s="24"/>
      <c r="Q324" s="24"/>
      <c r="R324" s="24"/>
      <c r="S324" s="24"/>
      <c r="T324" s="24"/>
      <c r="U324" s="24"/>
      <c r="V324" s="24"/>
      <c r="W324" s="24"/>
      <c r="X324" s="24"/>
    </row>
    <row r="325" spans="1:24" s="3" customFormat="1" hidden="1">
      <c r="A325" s="3" t="str">
        <f t="shared" si="115"/>
        <v>b</v>
      </c>
      <c r="C325" s="12"/>
      <c r="D325" s="18" t="s">
        <v>120</v>
      </c>
      <c r="E325" s="9">
        <f t="shared" si="126"/>
        <v>0</v>
      </c>
      <c r="F325" s="9"/>
      <c r="G325" s="9"/>
      <c r="H325" s="158">
        <f t="shared" si="127"/>
        <v>0</v>
      </c>
      <c r="I325" s="158"/>
      <c r="J325" s="158"/>
      <c r="K325" s="112">
        <f t="shared" si="125"/>
        <v>0</v>
      </c>
      <c r="L325" s="112"/>
      <c r="M325" s="112"/>
      <c r="N325" s="3">
        <v>20</v>
      </c>
      <c r="P325" s="4"/>
      <c r="Q325" s="4"/>
      <c r="R325" s="4"/>
      <c r="S325" s="4"/>
      <c r="T325" s="4"/>
      <c r="U325" s="4"/>
      <c r="V325" s="4"/>
      <c r="W325" s="4"/>
      <c r="X325" s="4"/>
    </row>
    <row r="326" spans="1:24" s="84" customFormat="1" ht="28.5" customHeight="1">
      <c r="A326" s="84" t="str">
        <f t="shared" si="115"/>
        <v>a</v>
      </c>
      <c r="C326" s="85" t="s">
        <v>397</v>
      </c>
      <c r="D326" s="90" t="s">
        <v>398</v>
      </c>
      <c r="E326" s="9">
        <f t="shared" si="126"/>
        <v>43.457999999999998</v>
      </c>
      <c r="F326" s="9">
        <f>F328+F344+F345</f>
        <v>43.457999999999998</v>
      </c>
      <c r="G326" s="9">
        <f>G328+G344+G345</f>
        <v>0</v>
      </c>
      <c r="H326" s="158">
        <f t="shared" si="127"/>
        <v>55</v>
      </c>
      <c r="I326" s="158">
        <f>I328+I344+I345</f>
        <v>55</v>
      </c>
      <c r="J326" s="158">
        <f>J328+J344+J345</f>
        <v>0</v>
      </c>
      <c r="K326" s="112">
        <f t="shared" si="125"/>
        <v>5.2140000000000004</v>
      </c>
      <c r="L326" s="9">
        <f>L328+L344+L345</f>
        <v>5.2140000000000004</v>
      </c>
      <c r="M326" s="112">
        <f>M328+M344+M345</f>
        <v>0</v>
      </c>
      <c r="P326" s="4"/>
      <c r="Q326" s="4"/>
      <c r="R326" s="4"/>
      <c r="S326" s="4"/>
      <c r="T326" s="4"/>
      <c r="U326" s="4"/>
      <c r="V326" s="4"/>
      <c r="W326" s="4"/>
      <c r="X326" s="4"/>
    </row>
    <row r="327" spans="1:24" s="84" customFormat="1" hidden="1">
      <c r="A327" s="84" t="str">
        <f t="shared" si="115"/>
        <v>b</v>
      </c>
      <c r="C327" s="12"/>
      <c r="D327" s="19" t="s">
        <v>99</v>
      </c>
      <c r="E327" s="9">
        <f t="shared" si="126"/>
        <v>0</v>
      </c>
      <c r="F327" s="9"/>
      <c r="G327" s="9"/>
      <c r="H327" s="158">
        <f t="shared" si="127"/>
        <v>0</v>
      </c>
      <c r="I327" s="158"/>
      <c r="J327" s="158"/>
      <c r="K327" s="112">
        <f t="shared" si="125"/>
        <v>0</v>
      </c>
      <c r="L327" s="112"/>
      <c r="M327" s="112"/>
      <c r="P327" s="4"/>
      <c r="Q327" s="4"/>
      <c r="R327" s="4"/>
      <c r="S327" s="4"/>
      <c r="T327" s="4"/>
      <c r="U327" s="4"/>
      <c r="V327" s="4"/>
      <c r="W327" s="4"/>
      <c r="X327" s="4"/>
    </row>
    <row r="328" spans="1:24" s="84" customFormat="1">
      <c r="A328" s="84" t="str">
        <f t="shared" si="115"/>
        <v>a</v>
      </c>
      <c r="C328" s="12"/>
      <c r="D328" s="18" t="s">
        <v>5</v>
      </c>
      <c r="E328" s="9">
        <f t="shared" si="126"/>
        <v>43.457999999999998</v>
      </c>
      <c r="F328" s="9">
        <f>F329+F330+F340+F341+F342+F343</f>
        <v>43.457999999999998</v>
      </c>
      <c r="G328" s="9">
        <f>G329+G330+G340+G341+G342+G343</f>
        <v>0</v>
      </c>
      <c r="H328" s="158">
        <f t="shared" si="127"/>
        <v>55</v>
      </c>
      <c r="I328" s="158">
        <f>I329+I330+I340+I341+I342+I343</f>
        <v>55</v>
      </c>
      <c r="J328" s="158">
        <f>J329+J330+J340+J341+J342+J343</f>
        <v>0</v>
      </c>
      <c r="K328" s="112">
        <f t="shared" si="125"/>
        <v>5.2140000000000004</v>
      </c>
      <c r="L328" s="9">
        <f>L329+L330+L340+L341+L342+L343</f>
        <v>5.2140000000000004</v>
      </c>
      <c r="M328" s="112">
        <f>M329+M330+M340+M341+M342+M343</f>
        <v>0</v>
      </c>
      <c r="P328" s="4"/>
      <c r="Q328" s="4"/>
      <c r="R328" s="4"/>
      <c r="S328" s="4"/>
      <c r="T328" s="4"/>
      <c r="U328" s="4"/>
      <c r="V328" s="4"/>
      <c r="W328" s="4"/>
      <c r="X328" s="4"/>
    </row>
    <row r="329" spans="1:24" s="87" customFormat="1" hidden="1">
      <c r="A329" s="87" t="str">
        <f t="shared" si="115"/>
        <v>b</v>
      </c>
      <c r="C329" s="12"/>
      <c r="D329" s="17" t="s">
        <v>301</v>
      </c>
      <c r="E329" s="9">
        <f t="shared" si="126"/>
        <v>0</v>
      </c>
      <c r="F329" s="9"/>
      <c r="G329" s="9"/>
      <c r="H329" s="158">
        <f t="shared" si="127"/>
        <v>0</v>
      </c>
      <c r="I329" s="158"/>
      <c r="J329" s="158"/>
      <c r="K329" s="112">
        <f t="shared" si="125"/>
        <v>0</v>
      </c>
      <c r="L329" s="112"/>
      <c r="M329" s="112"/>
      <c r="N329" s="84"/>
      <c r="O329" s="8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s="87" customFormat="1">
      <c r="A330" s="87" t="str">
        <f t="shared" si="115"/>
        <v>a</v>
      </c>
      <c r="C330" s="12"/>
      <c r="D330" s="17" t="s">
        <v>295</v>
      </c>
      <c r="E330" s="9">
        <f t="shared" si="126"/>
        <v>43.457999999999998</v>
      </c>
      <c r="F330" s="9">
        <f>F331+F332+F333+F334+F335+F336+F337+F338</f>
        <v>43.457999999999998</v>
      </c>
      <c r="G330" s="9">
        <f>G331+G332+G333+G334+G335+G336+G337+G338</f>
        <v>0</v>
      </c>
      <c r="H330" s="158">
        <f t="shared" si="127"/>
        <v>55</v>
      </c>
      <c r="I330" s="158">
        <f>I331+I332+I333+I334+I335+I336+I337+I338</f>
        <v>55</v>
      </c>
      <c r="J330" s="158">
        <f>J331+J332+J333+J334+J335+J336+J337+J338</f>
        <v>0</v>
      </c>
      <c r="K330" s="112">
        <f t="shared" si="125"/>
        <v>5.2140000000000004</v>
      </c>
      <c r="L330" s="9">
        <f>L331+L332+L333+L334+L335+L336+L337+L338</f>
        <v>5.2140000000000004</v>
      </c>
      <c r="M330" s="112">
        <f>M331+M332+M333+M334+M335+M336+M337+M338</f>
        <v>0</v>
      </c>
      <c r="N330" s="84"/>
      <c r="O330" s="8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s="87" customFormat="1" ht="22.5" hidden="1">
      <c r="A331" s="87" t="str">
        <f t="shared" si="115"/>
        <v>b</v>
      </c>
      <c r="C331" s="12"/>
      <c r="D331" s="16" t="s">
        <v>290</v>
      </c>
      <c r="E331" s="9">
        <f t="shared" si="126"/>
        <v>0</v>
      </c>
      <c r="F331" s="9"/>
      <c r="G331" s="9"/>
      <c r="H331" s="158">
        <f t="shared" si="127"/>
        <v>0</v>
      </c>
      <c r="I331" s="158"/>
      <c r="J331" s="158"/>
      <c r="K331" s="112"/>
      <c r="L331" s="112"/>
      <c r="M331" s="112"/>
      <c r="N331" s="84"/>
      <c r="O331" s="8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s="87" customFormat="1" hidden="1">
      <c r="A332" s="87" t="str">
        <f t="shared" si="115"/>
        <v>b</v>
      </c>
      <c r="C332" s="12"/>
      <c r="D332" s="16" t="s">
        <v>102</v>
      </c>
      <c r="E332" s="9">
        <f t="shared" si="126"/>
        <v>0</v>
      </c>
      <c r="F332" s="9"/>
      <c r="G332" s="9"/>
      <c r="H332" s="158">
        <f t="shared" si="127"/>
        <v>0</v>
      </c>
      <c r="I332" s="158"/>
      <c r="J332" s="158"/>
      <c r="K332" s="112">
        <f t="shared" si="125"/>
        <v>0</v>
      </c>
      <c r="L332" s="112"/>
      <c r="M332" s="112"/>
      <c r="N332" s="84"/>
      <c r="O332" s="8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s="87" customFormat="1" hidden="1">
      <c r="A333" s="87" t="str">
        <f t="shared" si="115"/>
        <v>b</v>
      </c>
      <c r="C333" s="12"/>
      <c r="D333" s="16" t="s">
        <v>101</v>
      </c>
      <c r="E333" s="9">
        <f t="shared" si="126"/>
        <v>0</v>
      </c>
      <c r="F333" s="9"/>
      <c r="G333" s="9"/>
      <c r="H333" s="158">
        <f t="shared" si="127"/>
        <v>0</v>
      </c>
      <c r="I333" s="158"/>
      <c r="J333" s="158"/>
      <c r="K333" s="112"/>
      <c r="L333" s="112"/>
      <c r="M333" s="112"/>
      <c r="N333" s="84"/>
      <c r="O333" s="8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s="87" customFormat="1" hidden="1">
      <c r="A334" s="87" t="str">
        <f t="shared" si="115"/>
        <v>b</v>
      </c>
      <c r="C334" s="12"/>
      <c r="D334" s="16" t="s">
        <v>291</v>
      </c>
      <c r="E334" s="9">
        <f t="shared" si="126"/>
        <v>0</v>
      </c>
      <c r="F334" s="9"/>
      <c r="G334" s="9"/>
      <c r="H334" s="158">
        <f t="shared" si="127"/>
        <v>0</v>
      </c>
      <c r="I334" s="158"/>
      <c r="J334" s="158"/>
      <c r="K334" s="112">
        <f t="shared" si="125"/>
        <v>0</v>
      </c>
      <c r="L334" s="112"/>
      <c r="M334" s="112"/>
      <c r="N334" s="84"/>
      <c r="O334" s="8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s="87" customFormat="1" hidden="1">
      <c r="A335" s="87" t="str">
        <f t="shared" si="115"/>
        <v>b</v>
      </c>
      <c r="C335" s="12"/>
      <c r="D335" s="16" t="s">
        <v>100</v>
      </c>
      <c r="E335" s="9">
        <f t="shared" si="126"/>
        <v>0</v>
      </c>
      <c r="F335" s="9"/>
      <c r="G335" s="9"/>
      <c r="H335" s="158">
        <f t="shared" si="127"/>
        <v>0</v>
      </c>
      <c r="I335" s="158"/>
      <c r="J335" s="158"/>
      <c r="K335" s="112">
        <f t="shared" si="125"/>
        <v>0</v>
      </c>
      <c r="L335" s="112"/>
      <c r="M335" s="112"/>
      <c r="N335" s="84"/>
      <c r="O335" s="8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s="87" customFormat="1" ht="18.75" hidden="1" customHeight="1">
      <c r="A336" s="87" t="str">
        <f t="shared" si="115"/>
        <v>b</v>
      </c>
      <c r="C336" s="12"/>
      <c r="D336" s="16" t="s">
        <v>292</v>
      </c>
      <c r="E336" s="9">
        <f t="shared" si="126"/>
        <v>0</v>
      </c>
      <c r="F336" s="9"/>
      <c r="G336" s="9"/>
      <c r="H336" s="158">
        <f t="shared" si="127"/>
        <v>0</v>
      </c>
      <c r="I336" s="158"/>
      <c r="J336" s="158"/>
      <c r="K336" s="112">
        <f t="shared" si="125"/>
        <v>0</v>
      </c>
      <c r="L336" s="112"/>
      <c r="M336" s="112"/>
      <c r="N336" s="84"/>
      <c r="O336" s="8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s="87" customFormat="1" ht="21" hidden="1" customHeight="1">
      <c r="C337" s="12"/>
      <c r="D337" s="16" t="s">
        <v>293</v>
      </c>
      <c r="E337" s="9">
        <f t="shared" si="126"/>
        <v>0</v>
      </c>
      <c r="F337" s="9"/>
      <c r="G337" s="9"/>
      <c r="H337" s="158">
        <f t="shared" si="127"/>
        <v>0</v>
      </c>
      <c r="I337" s="158">
        <v>0</v>
      </c>
      <c r="J337" s="158"/>
      <c r="K337" s="112">
        <f t="shared" si="125"/>
        <v>0</v>
      </c>
      <c r="L337" s="112"/>
      <c r="M337" s="112"/>
      <c r="N337" s="84"/>
      <c r="O337" s="8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s="87" customFormat="1" ht="18.75" hidden="1" customHeight="1">
      <c r="A338" s="127" t="s">
        <v>289</v>
      </c>
      <c r="C338" s="12"/>
      <c r="D338" s="16" t="s">
        <v>294</v>
      </c>
      <c r="E338" s="9">
        <f t="shared" si="126"/>
        <v>43.457999999999998</v>
      </c>
      <c r="F338" s="9">
        <v>43.457999999999998</v>
      </c>
      <c r="G338" s="9"/>
      <c r="H338" s="158">
        <f t="shared" si="127"/>
        <v>55</v>
      </c>
      <c r="I338" s="158">
        <v>55</v>
      </c>
      <c r="J338" s="158"/>
      <c r="K338" s="112">
        <f t="shared" si="125"/>
        <v>5.2140000000000004</v>
      </c>
      <c r="L338" s="112">
        <v>5.2140000000000004</v>
      </c>
      <c r="M338" s="112"/>
      <c r="N338" s="84"/>
      <c r="O338" s="8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s="87" customFormat="1" ht="15.75" hidden="1" customHeight="1">
      <c r="C339" s="12"/>
      <c r="D339" s="17" t="s">
        <v>296</v>
      </c>
      <c r="E339" s="9"/>
      <c r="F339" s="9"/>
      <c r="G339" s="9"/>
      <c r="H339" s="158"/>
      <c r="I339" s="158"/>
      <c r="J339" s="158"/>
      <c r="K339" s="112">
        <f t="shared" si="125"/>
        <v>0</v>
      </c>
      <c r="L339" s="112"/>
      <c r="M339" s="112"/>
      <c r="N339" s="84"/>
      <c r="O339" s="8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s="87" customFormat="1" ht="21" hidden="1" customHeight="1">
      <c r="C340" s="12"/>
      <c r="D340" s="17" t="s">
        <v>297</v>
      </c>
      <c r="E340" s="9">
        <f t="shared" ref="E340:E345" si="128">F340+G340</f>
        <v>0</v>
      </c>
      <c r="F340" s="9"/>
      <c r="G340" s="9"/>
      <c r="H340" s="158">
        <f t="shared" ref="H340:H345" si="129">I340+J340</f>
        <v>0</v>
      </c>
      <c r="I340" s="158"/>
      <c r="J340" s="158"/>
      <c r="K340" s="112">
        <f t="shared" si="125"/>
        <v>0</v>
      </c>
      <c r="L340" s="112"/>
      <c r="M340" s="112"/>
      <c r="N340" s="84"/>
      <c r="O340" s="8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s="87" customFormat="1" ht="21" hidden="1" customHeight="1">
      <c r="C341" s="12"/>
      <c r="D341" s="17" t="s">
        <v>298</v>
      </c>
      <c r="E341" s="9">
        <f t="shared" si="128"/>
        <v>0</v>
      </c>
      <c r="F341" s="9"/>
      <c r="G341" s="9"/>
      <c r="H341" s="158">
        <f t="shared" si="129"/>
        <v>0</v>
      </c>
      <c r="I341" s="158"/>
      <c r="J341" s="158"/>
      <c r="K341" s="112">
        <f t="shared" si="125"/>
        <v>0</v>
      </c>
      <c r="L341" s="112"/>
      <c r="M341" s="112"/>
      <c r="N341" s="84"/>
      <c r="O341" s="8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s="87" customFormat="1" ht="24.75" hidden="1" customHeight="1">
      <c r="C342" s="12"/>
      <c r="D342" s="17" t="s">
        <v>299</v>
      </c>
      <c r="E342" s="9">
        <f t="shared" si="128"/>
        <v>0</v>
      </c>
      <c r="F342" s="9"/>
      <c r="G342" s="9"/>
      <c r="H342" s="158">
        <f t="shared" si="129"/>
        <v>0</v>
      </c>
      <c r="I342" s="158"/>
      <c r="J342" s="158"/>
      <c r="K342" s="112">
        <f t="shared" si="125"/>
        <v>0</v>
      </c>
      <c r="L342" s="112"/>
      <c r="M342" s="112"/>
      <c r="N342" s="84"/>
      <c r="O342" s="8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s="84" customFormat="1" ht="24.75" hidden="1" customHeight="1">
      <c r="C343" s="12"/>
      <c r="D343" s="17" t="s">
        <v>300</v>
      </c>
      <c r="E343" s="9">
        <f t="shared" si="128"/>
        <v>0</v>
      </c>
      <c r="F343" s="9"/>
      <c r="G343" s="9"/>
      <c r="H343" s="158">
        <f t="shared" si="129"/>
        <v>0</v>
      </c>
      <c r="I343" s="158"/>
      <c r="J343" s="158"/>
      <c r="K343" s="112">
        <f t="shared" si="125"/>
        <v>0</v>
      </c>
      <c r="L343" s="112"/>
      <c r="M343" s="112"/>
      <c r="P343" s="4"/>
      <c r="Q343" s="4"/>
      <c r="R343" s="4"/>
      <c r="S343" s="4"/>
      <c r="T343" s="4"/>
      <c r="U343" s="4"/>
      <c r="V343" s="4"/>
      <c r="W343" s="4"/>
      <c r="X343" s="4"/>
    </row>
    <row r="344" spans="1:24" s="87" customFormat="1" ht="17.25" hidden="1" customHeight="1">
      <c r="C344" s="12"/>
      <c r="D344" s="23" t="s">
        <v>21</v>
      </c>
      <c r="E344" s="9">
        <f t="shared" si="128"/>
        <v>0</v>
      </c>
      <c r="F344" s="9"/>
      <c r="G344" s="9"/>
      <c r="H344" s="158">
        <f t="shared" si="129"/>
        <v>0</v>
      </c>
      <c r="I344" s="158"/>
      <c r="J344" s="158"/>
      <c r="K344" s="112">
        <f t="shared" si="125"/>
        <v>0</v>
      </c>
      <c r="L344" s="112"/>
      <c r="M344" s="112"/>
      <c r="N344" s="84"/>
      <c r="O344" s="8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s="84" customFormat="1" ht="15.75" hidden="1" customHeight="1">
      <c r="C345" s="12"/>
      <c r="D345" s="18" t="s">
        <v>120</v>
      </c>
      <c r="E345" s="112">
        <f t="shared" si="128"/>
        <v>0</v>
      </c>
      <c r="F345" s="112"/>
      <c r="G345" s="112"/>
      <c r="H345" s="158">
        <f t="shared" si="129"/>
        <v>0</v>
      </c>
      <c r="I345" s="158"/>
      <c r="J345" s="158"/>
      <c r="K345" s="112">
        <f t="shared" si="125"/>
        <v>0</v>
      </c>
      <c r="L345" s="112"/>
      <c r="M345" s="112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8">
      <c r="A346" s="21" t="str">
        <f t="shared" si="115"/>
        <v>a</v>
      </c>
      <c r="B346" s="21" t="s">
        <v>114</v>
      </c>
      <c r="C346" s="7" t="s">
        <v>122</v>
      </c>
      <c r="D346" s="22" t="s">
        <v>161</v>
      </c>
      <c r="E346" s="110">
        <f>E366+E386</f>
        <v>1816.0889999999999</v>
      </c>
      <c r="F346" s="110">
        <f>F366+F386</f>
        <v>1816.0889999999999</v>
      </c>
      <c r="G346" s="110">
        <f>G366+G386</f>
        <v>0</v>
      </c>
      <c r="H346" s="157">
        <f>I346+J346</f>
        <v>1389.462</v>
      </c>
      <c r="I346" s="157">
        <f t="shared" ref="I346:M346" si="130">I366+I386</f>
        <v>1389.462</v>
      </c>
      <c r="J346" s="157">
        <f t="shared" si="130"/>
        <v>0</v>
      </c>
      <c r="K346" s="110">
        <f t="shared" si="116"/>
        <v>38.356999999999999</v>
      </c>
      <c r="L346" s="110">
        <f t="shared" si="130"/>
        <v>38.356999999999999</v>
      </c>
      <c r="M346" s="110">
        <f t="shared" si="130"/>
        <v>0</v>
      </c>
      <c r="N346" s="3">
        <v>1</v>
      </c>
    </row>
    <row r="347" spans="1:24" hidden="1">
      <c r="A347" s="21" t="str">
        <f t="shared" si="115"/>
        <v>b</v>
      </c>
      <c r="C347" s="28"/>
      <c r="D347" s="19" t="s">
        <v>99</v>
      </c>
      <c r="E347" s="8">
        <f t="shared" ref="E347:M347" si="131">E367+E387</f>
        <v>0</v>
      </c>
      <c r="F347" s="8">
        <f t="shared" si="131"/>
        <v>0</v>
      </c>
      <c r="G347" s="8">
        <f t="shared" si="131"/>
        <v>0</v>
      </c>
      <c r="H347" s="204">
        <f t="shared" si="131"/>
        <v>0</v>
      </c>
      <c r="I347" s="204">
        <f t="shared" si="131"/>
        <v>0</v>
      </c>
      <c r="J347" s="204">
        <f t="shared" si="131"/>
        <v>0</v>
      </c>
      <c r="K347" s="111">
        <f t="shared" si="116"/>
        <v>0</v>
      </c>
      <c r="L347" s="111">
        <f t="shared" si="131"/>
        <v>0</v>
      </c>
      <c r="M347" s="111">
        <f t="shared" si="131"/>
        <v>0</v>
      </c>
      <c r="N347" s="3">
        <v>2</v>
      </c>
    </row>
    <row r="348" spans="1:24" hidden="1">
      <c r="A348" s="21" t="str">
        <f t="shared" si="115"/>
        <v>b</v>
      </c>
      <c r="C348" s="28"/>
      <c r="D348" s="23" t="s">
        <v>5</v>
      </c>
      <c r="E348" s="9">
        <f t="shared" ref="E348:M348" si="132">E368+E388</f>
        <v>0</v>
      </c>
      <c r="F348" s="9">
        <f t="shared" si="132"/>
        <v>0</v>
      </c>
      <c r="G348" s="9">
        <f t="shared" si="132"/>
        <v>0</v>
      </c>
      <c r="H348" s="158">
        <f t="shared" si="132"/>
        <v>0</v>
      </c>
      <c r="I348" s="158">
        <f t="shared" si="132"/>
        <v>0</v>
      </c>
      <c r="J348" s="158">
        <f t="shared" si="132"/>
        <v>0</v>
      </c>
      <c r="K348" s="112">
        <f t="shared" si="116"/>
        <v>0</v>
      </c>
      <c r="L348" s="112">
        <f t="shared" si="132"/>
        <v>0</v>
      </c>
      <c r="M348" s="112">
        <f t="shared" si="132"/>
        <v>0</v>
      </c>
      <c r="N348" s="3">
        <v>3</v>
      </c>
    </row>
    <row r="349" spans="1:24" hidden="1">
      <c r="A349" s="21" t="str">
        <f t="shared" si="115"/>
        <v>b</v>
      </c>
      <c r="C349" s="28"/>
      <c r="D349" s="17" t="s">
        <v>301</v>
      </c>
      <c r="E349" s="10">
        <f t="shared" ref="E349:M349" si="133">E369+E389</f>
        <v>0</v>
      </c>
      <c r="F349" s="10">
        <f t="shared" si="133"/>
        <v>0</v>
      </c>
      <c r="G349" s="10">
        <f t="shared" si="133"/>
        <v>0</v>
      </c>
      <c r="H349" s="159">
        <f t="shared" si="133"/>
        <v>0</v>
      </c>
      <c r="I349" s="159">
        <f t="shared" si="133"/>
        <v>0</v>
      </c>
      <c r="J349" s="159">
        <f t="shared" si="133"/>
        <v>0</v>
      </c>
      <c r="K349" s="113">
        <f t="shared" si="116"/>
        <v>0</v>
      </c>
      <c r="L349" s="113">
        <f t="shared" si="133"/>
        <v>0</v>
      </c>
      <c r="M349" s="113">
        <f t="shared" si="133"/>
        <v>0</v>
      </c>
      <c r="N349" s="3">
        <v>4</v>
      </c>
    </row>
    <row r="350" spans="1:24" hidden="1">
      <c r="A350" s="21" t="str">
        <f t="shared" si="115"/>
        <v>b</v>
      </c>
      <c r="C350" s="28"/>
      <c r="D350" s="17" t="s">
        <v>295</v>
      </c>
      <c r="E350" s="10">
        <f t="shared" ref="E350:M350" si="134">E370+E390</f>
        <v>0</v>
      </c>
      <c r="F350" s="10">
        <f t="shared" si="134"/>
        <v>0</v>
      </c>
      <c r="G350" s="10">
        <f t="shared" si="134"/>
        <v>0</v>
      </c>
      <c r="H350" s="159">
        <f t="shared" si="134"/>
        <v>0</v>
      </c>
      <c r="I350" s="159">
        <f t="shared" si="134"/>
        <v>0</v>
      </c>
      <c r="J350" s="159">
        <f t="shared" si="134"/>
        <v>0</v>
      </c>
      <c r="K350" s="113">
        <f t="shared" si="116"/>
        <v>0</v>
      </c>
      <c r="L350" s="113">
        <f t="shared" si="134"/>
        <v>0</v>
      </c>
      <c r="M350" s="113">
        <f t="shared" si="134"/>
        <v>0</v>
      </c>
      <c r="N350" s="3">
        <v>5</v>
      </c>
    </row>
    <row r="351" spans="1:24" s="3" customFormat="1" ht="22.5" hidden="1">
      <c r="A351" s="3" t="s">
        <v>289</v>
      </c>
      <c r="C351" s="12"/>
      <c r="D351" s="16" t="s">
        <v>290</v>
      </c>
      <c r="E351" s="176">
        <f t="shared" ref="E351:M351" si="135">E371+E391</f>
        <v>0</v>
      </c>
      <c r="F351" s="176">
        <f t="shared" si="135"/>
        <v>0</v>
      </c>
      <c r="G351" s="5">
        <f t="shared" si="135"/>
        <v>0</v>
      </c>
      <c r="H351" s="157">
        <f t="shared" si="135"/>
        <v>0</v>
      </c>
      <c r="I351" s="157">
        <f t="shared" si="135"/>
        <v>0</v>
      </c>
      <c r="J351" s="157">
        <f t="shared" si="135"/>
        <v>0</v>
      </c>
      <c r="K351" s="110">
        <f t="shared" si="116"/>
        <v>0</v>
      </c>
      <c r="L351" s="110">
        <f t="shared" si="135"/>
        <v>0</v>
      </c>
      <c r="M351" s="110">
        <f t="shared" si="135"/>
        <v>0</v>
      </c>
      <c r="N351" s="3">
        <v>6</v>
      </c>
      <c r="P351" s="4"/>
      <c r="Q351" s="4"/>
      <c r="R351" s="4"/>
      <c r="S351" s="4"/>
      <c r="T351" s="4"/>
      <c r="U351" s="4"/>
      <c r="V351" s="4"/>
      <c r="W351" s="4"/>
      <c r="X351" s="4"/>
    </row>
    <row r="352" spans="1:24" s="3" customFormat="1" hidden="1">
      <c r="A352" s="3" t="s">
        <v>289</v>
      </c>
      <c r="C352" s="12"/>
      <c r="D352" s="16" t="s">
        <v>102</v>
      </c>
      <c r="E352" s="176">
        <f t="shared" ref="E352:M352" si="136">E372+E392</f>
        <v>0</v>
      </c>
      <c r="F352" s="176">
        <f t="shared" si="136"/>
        <v>0</v>
      </c>
      <c r="G352" s="5">
        <f t="shared" si="136"/>
        <v>0</v>
      </c>
      <c r="H352" s="157">
        <f t="shared" si="136"/>
        <v>0</v>
      </c>
      <c r="I352" s="157">
        <f t="shared" si="136"/>
        <v>0</v>
      </c>
      <c r="J352" s="157">
        <f t="shared" si="136"/>
        <v>0</v>
      </c>
      <c r="K352" s="110">
        <f t="shared" si="116"/>
        <v>0</v>
      </c>
      <c r="L352" s="110">
        <f t="shared" si="136"/>
        <v>0</v>
      </c>
      <c r="M352" s="110">
        <f t="shared" si="136"/>
        <v>0</v>
      </c>
      <c r="N352" s="3">
        <v>7</v>
      </c>
      <c r="P352" s="4"/>
      <c r="Q352" s="4"/>
      <c r="R352" s="4"/>
      <c r="S352" s="4"/>
      <c r="T352" s="4"/>
      <c r="U352" s="4"/>
      <c r="V352" s="4"/>
      <c r="W352" s="4"/>
      <c r="X352" s="4"/>
    </row>
    <row r="353" spans="1:24" s="3" customFormat="1" hidden="1">
      <c r="A353" s="3" t="s">
        <v>289</v>
      </c>
      <c r="C353" s="12"/>
      <c r="D353" s="16" t="s">
        <v>101</v>
      </c>
      <c r="E353" s="176">
        <f t="shared" ref="E353:M353" si="137">E373+E393</f>
        <v>0</v>
      </c>
      <c r="F353" s="176">
        <f t="shared" si="137"/>
        <v>0</v>
      </c>
      <c r="G353" s="5">
        <f t="shared" si="137"/>
        <v>0</v>
      </c>
      <c r="H353" s="157">
        <f t="shared" si="137"/>
        <v>0</v>
      </c>
      <c r="I353" s="157">
        <f t="shared" si="137"/>
        <v>0</v>
      </c>
      <c r="J353" s="157">
        <f t="shared" si="137"/>
        <v>0</v>
      </c>
      <c r="K353" s="110">
        <f t="shared" si="116"/>
        <v>0</v>
      </c>
      <c r="L353" s="110">
        <f t="shared" si="137"/>
        <v>0</v>
      </c>
      <c r="M353" s="110">
        <f t="shared" si="137"/>
        <v>0</v>
      </c>
      <c r="N353" s="3">
        <v>8</v>
      </c>
      <c r="O353" s="3" t="s">
        <v>114</v>
      </c>
      <c r="P353" s="4"/>
      <c r="Q353" s="4"/>
      <c r="R353" s="4"/>
      <c r="S353" s="4"/>
      <c r="T353" s="4"/>
      <c r="U353" s="4"/>
      <c r="V353" s="4"/>
      <c r="W353" s="4"/>
      <c r="X353" s="4"/>
    </row>
    <row r="354" spans="1:24" s="3" customFormat="1" hidden="1">
      <c r="A354" s="3" t="s">
        <v>289</v>
      </c>
      <c r="C354" s="12"/>
      <c r="D354" s="16" t="s">
        <v>291</v>
      </c>
      <c r="E354" s="176">
        <f t="shared" ref="E354:M354" si="138">E374+E394</f>
        <v>0</v>
      </c>
      <c r="F354" s="176">
        <f t="shared" si="138"/>
        <v>0</v>
      </c>
      <c r="G354" s="5">
        <f t="shared" si="138"/>
        <v>0</v>
      </c>
      <c r="H354" s="157">
        <f t="shared" si="138"/>
        <v>0</v>
      </c>
      <c r="I354" s="157">
        <f t="shared" si="138"/>
        <v>0</v>
      </c>
      <c r="J354" s="157">
        <f t="shared" si="138"/>
        <v>0</v>
      </c>
      <c r="K354" s="110">
        <f t="shared" si="116"/>
        <v>0</v>
      </c>
      <c r="L354" s="110">
        <f t="shared" si="138"/>
        <v>0</v>
      </c>
      <c r="M354" s="110">
        <f t="shared" si="138"/>
        <v>0</v>
      </c>
      <c r="N354" s="3">
        <v>9</v>
      </c>
      <c r="P354" s="4"/>
      <c r="Q354" s="4"/>
      <c r="R354" s="4"/>
      <c r="S354" s="4"/>
      <c r="T354" s="4"/>
      <c r="U354" s="4"/>
      <c r="V354" s="4"/>
      <c r="W354" s="4"/>
      <c r="X354" s="4"/>
    </row>
    <row r="355" spans="1:24" s="3" customFormat="1" hidden="1">
      <c r="A355" s="3" t="s">
        <v>289</v>
      </c>
      <c r="C355" s="12"/>
      <c r="D355" s="16" t="s">
        <v>100</v>
      </c>
      <c r="E355" s="176">
        <f t="shared" ref="E355:M355" si="139">E375+E395</f>
        <v>0</v>
      </c>
      <c r="F355" s="176">
        <f t="shared" si="139"/>
        <v>0</v>
      </c>
      <c r="G355" s="5">
        <f t="shared" si="139"/>
        <v>0</v>
      </c>
      <c r="H355" s="157">
        <f t="shared" si="139"/>
        <v>0</v>
      </c>
      <c r="I355" s="157">
        <f t="shared" si="139"/>
        <v>0</v>
      </c>
      <c r="J355" s="157">
        <f t="shared" si="139"/>
        <v>0</v>
      </c>
      <c r="K355" s="110">
        <f t="shared" si="116"/>
        <v>0</v>
      </c>
      <c r="L355" s="110">
        <f t="shared" si="139"/>
        <v>0</v>
      </c>
      <c r="M355" s="110">
        <f t="shared" si="139"/>
        <v>0</v>
      </c>
      <c r="N355" s="3">
        <v>10</v>
      </c>
      <c r="P355" s="4"/>
      <c r="Q355" s="4"/>
      <c r="R355" s="4"/>
      <c r="S355" s="4"/>
      <c r="T355" s="4"/>
      <c r="U355" s="4"/>
      <c r="V355" s="4"/>
      <c r="W355" s="4"/>
      <c r="X355" s="4"/>
    </row>
    <row r="356" spans="1:24" s="3" customFormat="1" ht="33.75" hidden="1">
      <c r="A356" s="3" t="s">
        <v>289</v>
      </c>
      <c r="C356" s="12"/>
      <c r="D356" s="16" t="s">
        <v>292</v>
      </c>
      <c r="E356" s="176">
        <f t="shared" ref="E356:M356" si="140">E376+E396</f>
        <v>0</v>
      </c>
      <c r="F356" s="176">
        <f t="shared" si="140"/>
        <v>0</v>
      </c>
      <c r="G356" s="5">
        <f t="shared" si="140"/>
        <v>0</v>
      </c>
      <c r="H356" s="157">
        <f t="shared" si="140"/>
        <v>0</v>
      </c>
      <c r="I356" s="157">
        <f t="shared" si="140"/>
        <v>0</v>
      </c>
      <c r="J356" s="157">
        <f t="shared" si="140"/>
        <v>0</v>
      </c>
      <c r="K356" s="110">
        <f t="shared" si="116"/>
        <v>0</v>
      </c>
      <c r="L356" s="110">
        <f t="shared" si="140"/>
        <v>0</v>
      </c>
      <c r="M356" s="110">
        <f t="shared" si="140"/>
        <v>0</v>
      </c>
      <c r="N356" s="3">
        <v>11</v>
      </c>
      <c r="P356" s="4"/>
      <c r="Q356" s="4"/>
      <c r="R356" s="4"/>
      <c r="S356" s="4"/>
      <c r="T356" s="4"/>
      <c r="U356" s="4"/>
      <c r="V356" s="4"/>
      <c r="W356" s="4"/>
      <c r="X356" s="4"/>
    </row>
    <row r="357" spans="1:24" s="3" customFormat="1" ht="33.75" hidden="1">
      <c r="A357" s="3" t="s">
        <v>289</v>
      </c>
      <c r="C357" s="12"/>
      <c r="D357" s="16" t="s">
        <v>293</v>
      </c>
      <c r="E357" s="176">
        <f t="shared" ref="E357:M357" si="141">E377+E397</f>
        <v>0</v>
      </c>
      <c r="F357" s="176">
        <f t="shared" si="141"/>
        <v>0</v>
      </c>
      <c r="G357" s="5">
        <f t="shared" si="141"/>
        <v>0</v>
      </c>
      <c r="H357" s="157">
        <f t="shared" si="141"/>
        <v>0</v>
      </c>
      <c r="I357" s="157">
        <f t="shared" si="141"/>
        <v>0</v>
      </c>
      <c r="J357" s="157">
        <f t="shared" si="141"/>
        <v>0</v>
      </c>
      <c r="K357" s="110">
        <f t="shared" si="116"/>
        <v>0</v>
      </c>
      <c r="L357" s="110">
        <f t="shared" si="141"/>
        <v>0</v>
      </c>
      <c r="M357" s="110">
        <f t="shared" si="141"/>
        <v>0</v>
      </c>
      <c r="N357" s="3">
        <v>12</v>
      </c>
      <c r="P357" s="4"/>
      <c r="Q357" s="4"/>
      <c r="R357" s="4"/>
      <c r="S357" s="4"/>
      <c r="T357" s="4"/>
      <c r="U357" s="4"/>
      <c r="V357" s="4"/>
      <c r="W357" s="4"/>
      <c r="X357" s="4"/>
    </row>
    <row r="358" spans="1:24" s="3" customFormat="1" ht="22.5" hidden="1">
      <c r="A358" s="3" t="s">
        <v>289</v>
      </c>
      <c r="C358" s="12"/>
      <c r="D358" s="16" t="s">
        <v>294</v>
      </c>
      <c r="E358" s="176">
        <f t="shared" ref="E358:M358" si="142">E378+E398</f>
        <v>0</v>
      </c>
      <c r="F358" s="176">
        <f t="shared" si="142"/>
        <v>0</v>
      </c>
      <c r="G358" s="5">
        <f t="shared" si="142"/>
        <v>0</v>
      </c>
      <c r="H358" s="157">
        <f t="shared" si="142"/>
        <v>0</v>
      </c>
      <c r="I358" s="157">
        <f t="shared" si="142"/>
        <v>0</v>
      </c>
      <c r="J358" s="157">
        <f t="shared" si="142"/>
        <v>0</v>
      </c>
      <c r="K358" s="110">
        <f t="shared" si="116"/>
        <v>0</v>
      </c>
      <c r="L358" s="110">
        <f t="shared" si="142"/>
        <v>0</v>
      </c>
      <c r="M358" s="110">
        <f t="shared" si="142"/>
        <v>0</v>
      </c>
      <c r="N358" s="3">
        <v>13</v>
      </c>
      <c r="P358" s="4"/>
      <c r="Q358" s="4"/>
      <c r="R358" s="4"/>
      <c r="S358" s="4"/>
      <c r="T358" s="4"/>
      <c r="U358" s="4"/>
      <c r="V358" s="4"/>
      <c r="W358" s="4"/>
      <c r="X358" s="4"/>
    </row>
    <row r="359" spans="1:24" s="3" customFormat="1" hidden="1">
      <c r="A359" s="3" t="str">
        <f t="shared" si="115"/>
        <v>b</v>
      </c>
      <c r="C359" s="12"/>
      <c r="D359" s="17" t="s">
        <v>296</v>
      </c>
      <c r="E359" s="10">
        <f t="shared" ref="E359:M359" si="143">E379+E399</f>
        <v>0</v>
      </c>
      <c r="F359" s="10">
        <f t="shared" si="143"/>
        <v>0</v>
      </c>
      <c r="G359" s="10">
        <f t="shared" si="143"/>
        <v>0</v>
      </c>
      <c r="H359" s="159">
        <f t="shared" si="143"/>
        <v>0</v>
      </c>
      <c r="I359" s="159">
        <f t="shared" si="143"/>
        <v>0</v>
      </c>
      <c r="J359" s="159">
        <f t="shared" si="143"/>
        <v>0</v>
      </c>
      <c r="K359" s="113">
        <f t="shared" si="116"/>
        <v>0</v>
      </c>
      <c r="L359" s="113">
        <f t="shared" si="143"/>
        <v>0</v>
      </c>
      <c r="M359" s="113">
        <f t="shared" si="143"/>
        <v>0</v>
      </c>
      <c r="N359" s="3">
        <v>14</v>
      </c>
      <c r="P359" s="4"/>
      <c r="Q359" s="4"/>
      <c r="R359" s="4"/>
      <c r="S359" s="4"/>
      <c r="T359" s="4"/>
      <c r="U359" s="4"/>
      <c r="V359" s="4"/>
      <c r="W359" s="4"/>
      <c r="X359" s="4"/>
    </row>
    <row r="360" spans="1:24" s="3" customFormat="1" hidden="1">
      <c r="A360" s="3" t="str">
        <f t="shared" si="115"/>
        <v>b</v>
      </c>
      <c r="C360" s="12"/>
      <c r="D360" s="17" t="s">
        <v>297</v>
      </c>
      <c r="E360" s="10">
        <f t="shared" ref="E360:M360" si="144">E380+E400</f>
        <v>0</v>
      </c>
      <c r="F360" s="10">
        <f t="shared" si="144"/>
        <v>0</v>
      </c>
      <c r="G360" s="10">
        <f t="shared" si="144"/>
        <v>0</v>
      </c>
      <c r="H360" s="159">
        <f t="shared" si="144"/>
        <v>0</v>
      </c>
      <c r="I360" s="159">
        <f t="shared" si="144"/>
        <v>0</v>
      </c>
      <c r="J360" s="159">
        <f t="shared" si="144"/>
        <v>0</v>
      </c>
      <c r="K360" s="113">
        <f t="shared" si="116"/>
        <v>0</v>
      </c>
      <c r="L360" s="113">
        <f t="shared" si="144"/>
        <v>0</v>
      </c>
      <c r="M360" s="113">
        <f t="shared" si="144"/>
        <v>0</v>
      </c>
      <c r="N360" s="3">
        <v>15</v>
      </c>
      <c r="P360" s="4"/>
      <c r="Q360" s="4"/>
      <c r="R360" s="4"/>
      <c r="S360" s="4"/>
      <c r="T360" s="4"/>
      <c r="U360" s="4"/>
      <c r="V360" s="4"/>
      <c r="W360" s="4"/>
      <c r="X360" s="4"/>
    </row>
    <row r="361" spans="1:24" s="3" customFormat="1" hidden="1">
      <c r="A361" s="3" t="str">
        <f t="shared" si="115"/>
        <v>b</v>
      </c>
      <c r="C361" s="12"/>
      <c r="D361" s="17" t="s">
        <v>298</v>
      </c>
      <c r="E361" s="10">
        <f t="shared" ref="E361:M361" si="145">E381+E401</f>
        <v>0</v>
      </c>
      <c r="F361" s="10">
        <f t="shared" si="145"/>
        <v>0</v>
      </c>
      <c r="G361" s="10">
        <f t="shared" si="145"/>
        <v>0</v>
      </c>
      <c r="H361" s="159">
        <f t="shared" si="145"/>
        <v>0</v>
      </c>
      <c r="I361" s="159">
        <f t="shared" si="145"/>
        <v>0</v>
      </c>
      <c r="J361" s="159">
        <f t="shared" si="145"/>
        <v>0</v>
      </c>
      <c r="K361" s="113">
        <f t="shared" si="116"/>
        <v>0</v>
      </c>
      <c r="L361" s="113">
        <f t="shared" si="145"/>
        <v>0</v>
      </c>
      <c r="M361" s="113">
        <f t="shared" si="145"/>
        <v>0</v>
      </c>
      <c r="N361" s="3">
        <v>16</v>
      </c>
      <c r="P361" s="4"/>
      <c r="Q361" s="4"/>
      <c r="R361" s="4"/>
      <c r="S361" s="4"/>
      <c r="T361" s="4"/>
      <c r="U361" s="4"/>
      <c r="V361" s="4"/>
      <c r="W361" s="4"/>
      <c r="X361" s="4"/>
    </row>
    <row r="362" spans="1:24" s="3" customFormat="1" hidden="1">
      <c r="A362" s="3" t="str">
        <f t="shared" si="115"/>
        <v>b</v>
      </c>
      <c r="C362" s="12"/>
      <c r="D362" s="17" t="s">
        <v>299</v>
      </c>
      <c r="E362" s="10">
        <f t="shared" ref="E362:M362" si="146">E382+E402</f>
        <v>0</v>
      </c>
      <c r="F362" s="10">
        <f t="shared" si="146"/>
        <v>0</v>
      </c>
      <c r="G362" s="10">
        <f t="shared" si="146"/>
        <v>0</v>
      </c>
      <c r="H362" s="159">
        <f t="shared" si="146"/>
        <v>0</v>
      </c>
      <c r="I362" s="159">
        <f t="shared" si="146"/>
        <v>0</v>
      </c>
      <c r="J362" s="159">
        <f t="shared" si="146"/>
        <v>0</v>
      </c>
      <c r="K362" s="113">
        <f t="shared" si="116"/>
        <v>0</v>
      </c>
      <c r="L362" s="113">
        <f t="shared" si="146"/>
        <v>0</v>
      </c>
      <c r="M362" s="113">
        <f t="shared" si="146"/>
        <v>0</v>
      </c>
      <c r="N362" s="3">
        <v>17</v>
      </c>
      <c r="P362" s="4"/>
      <c r="Q362" s="4"/>
      <c r="R362" s="4"/>
      <c r="S362" s="4"/>
      <c r="T362" s="4"/>
      <c r="U362" s="4"/>
      <c r="V362" s="4"/>
      <c r="W362" s="4"/>
      <c r="X362" s="4"/>
    </row>
    <row r="363" spans="1:24" s="3" customFormat="1" hidden="1">
      <c r="A363" s="3" t="str">
        <f t="shared" ref="A363:A426" si="147">IF((E363+H363+K363)&gt;0,"a","b")</f>
        <v>b</v>
      </c>
      <c r="C363" s="12"/>
      <c r="D363" s="17" t="s">
        <v>300</v>
      </c>
      <c r="E363" s="10">
        <f t="shared" ref="E363:M363" si="148">E383+E403</f>
        <v>0</v>
      </c>
      <c r="F363" s="10">
        <f t="shared" si="148"/>
        <v>0</v>
      </c>
      <c r="G363" s="10">
        <f t="shared" si="148"/>
        <v>0</v>
      </c>
      <c r="H363" s="159">
        <f t="shared" si="148"/>
        <v>0</v>
      </c>
      <c r="I363" s="159">
        <f t="shared" si="148"/>
        <v>0</v>
      </c>
      <c r="J363" s="159">
        <f t="shared" si="148"/>
        <v>0</v>
      </c>
      <c r="K363" s="113">
        <f t="shared" ref="K363:K426" si="149">L363+M363</f>
        <v>0</v>
      </c>
      <c r="L363" s="113">
        <f t="shared" si="148"/>
        <v>0</v>
      </c>
      <c r="M363" s="113">
        <f t="shared" si="148"/>
        <v>0</v>
      </c>
      <c r="N363" s="3">
        <v>18</v>
      </c>
      <c r="P363" s="4"/>
      <c r="Q363" s="4"/>
      <c r="R363" s="4"/>
      <c r="S363" s="4"/>
      <c r="T363" s="4"/>
      <c r="U363" s="4"/>
      <c r="V363" s="4"/>
      <c r="W363" s="4"/>
      <c r="X363" s="4"/>
    </row>
    <row r="364" spans="1:24">
      <c r="A364" s="21" t="str">
        <f t="shared" si="147"/>
        <v>a</v>
      </c>
      <c r="C364" s="28"/>
      <c r="D364" s="23" t="s">
        <v>21</v>
      </c>
      <c r="E364" s="9">
        <f t="shared" ref="E364:M364" si="150">E384+E404</f>
        <v>1816.0889999999999</v>
      </c>
      <c r="F364" s="9">
        <f t="shared" si="150"/>
        <v>1816.0889999999999</v>
      </c>
      <c r="G364" s="9">
        <f t="shared" si="150"/>
        <v>0</v>
      </c>
      <c r="H364" s="158">
        <f>I364+J364</f>
        <v>1389.462</v>
      </c>
      <c r="I364" s="158">
        <f t="shared" si="150"/>
        <v>1389.462</v>
      </c>
      <c r="J364" s="158">
        <f t="shared" si="150"/>
        <v>0</v>
      </c>
      <c r="K364" s="112">
        <f>L364+M364</f>
        <v>38.356999999999999</v>
      </c>
      <c r="L364" s="112">
        <f t="shared" si="150"/>
        <v>38.356999999999999</v>
      </c>
      <c r="M364" s="112">
        <f t="shared" si="150"/>
        <v>0</v>
      </c>
      <c r="N364" s="3">
        <v>19</v>
      </c>
    </row>
    <row r="365" spans="1:24" s="3" customFormat="1" hidden="1">
      <c r="A365" s="3" t="str">
        <f t="shared" si="147"/>
        <v>b</v>
      </c>
      <c r="C365" s="12"/>
      <c r="D365" s="18" t="s">
        <v>120</v>
      </c>
      <c r="E365" s="9">
        <f t="shared" ref="E365:M365" si="151">E385+E405</f>
        <v>0</v>
      </c>
      <c r="F365" s="9">
        <f t="shared" si="151"/>
        <v>0</v>
      </c>
      <c r="G365" s="9">
        <f t="shared" si="151"/>
        <v>0</v>
      </c>
      <c r="H365" s="158">
        <f t="shared" si="151"/>
        <v>0</v>
      </c>
      <c r="I365" s="158">
        <f t="shared" si="151"/>
        <v>0</v>
      </c>
      <c r="J365" s="158">
        <f t="shared" si="151"/>
        <v>0</v>
      </c>
      <c r="K365" s="112">
        <f t="shared" si="149"/>
        <v>0</v>
      </c>
      <c r="L365" s="112">
        <f t="shared" si="151"/>
        <v>0</v>
      </c>
      <c r="M365" s="112">
        <f t="shared" si="151"/>
        <v>0</v>
      </c>
      <c r="N365" s="3">
        <v>20</v>
      </c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23.25" customHeight="1">
      <c r="A366" s="21" t="str">
        <f t="shared" si="147"/>
        <v>a</v>
      </c>
      <c r="B366" s="21" t="s">
        <v>114</v>
      </c>
      <c r="C366" s="7" t="s">
        <v>184</v>
      </c>
      <c r="D366" s="22" t="s">
        <v>399</v>
      </c>
      <c r="E366" s="176">
        <f t="shared" ref="E366:E378" si="152">F366+G366</f>
        <v>25.510999999999999</v>
      </c>
      <c r="F366" s="176">
        <f>F368+F384+F385</f>
        <v>25.510999999999999</v>
      </c>
      <c r="G366" s="5">
        <f>G368+G384+G385</f>
        <v>0</v>
      </c>
      <c r="H366" s="157">
        <f t="shared" ref="H366:H378" si="153">I366+J366</f>
        <v>1035</v>
      </c>
      <c r="I366" s="157">
        <f>I368+I384+I385</f>
        <v>1035</v>
      </c>
      <c r="J366" s="157">
        <f>J368+J384+J385</f>
        <v>0</v>
      </c>
      <c r="K366" s="110">
        <f t="shared" si="149"/>
        <v>0</v>
      </c>
      <c r="L366" s="110">
        <f>L368+L384+L385</f>
        <v>0</v>
      </c>
      <c r="M366" s="110">
        <f>M368+M384+M385</f>
        <v>0</v>
      </c>
      <c r="N366" s="3">
        <v>1</v>
      </c>
    </row>
    <row r="367" spans="1:24" s="3" customFormat="1" hidden="1">
      <c r="A367" s="3" t="str">
        <f t="shared" si="147"/>
        <v>b</v>
      </c>
      <c r="C367" s="12"/>
      <c r="D367" s="19" t="s">
        <v>99</v>
      </c>
      <c r="E367" s="8">
        <f t="shared" si="152"/>
        <v>0</v>
      </c>
      <c r="F367" s="8"/>
      <c r="G367" s="8"/>
      <c r="H367" s="204">
        <f t="shared" si="153"/>
        <v>0</v>
      </c>
      <c r="I367" s="204"/>
      <c r="J367" s="204"/>
      <c r="K367" s="111">
        <f t="shared" si="149"/>
        <v>0</v>
      </c>
      <c r="L367" s="111"/>
      <c r="M367" s="111"/>
      <c r="N367" s="3">
        <v>2</v>
      </c>
      <c r="P367" s="4"/>
      <c r="Q367" s="4"/>
      <c r="R367" s="4"/>
      <c r="S367" s="4"/>
      <c r="T367" s="4"/>
      <c r="U367" s="4"/>
      <c r="V367" s="4"/>
      <c r="W367" s="4"/>
      <c r="X367" s="4"/>
    </row>
    <row r="368" spans="1:24" s="3" customFormat="1" hidden="1">
      <c r="A368" s="3" t="str">
        <f t="shared" si="147"/>
        <v>b</v>
      </c>
      <c r="C368" s="12"/>
      <c r="D368" s="18" t="s">
        <v>5</v>
      </c>
      <c r="E368" s="9">
        <f t="shared" si="152"/>
        <v>0</v>
      </c>
      <c r="F368" s="9">
        <f>F369+F370+F380+F381+F382+F383</f>
        <v>0</v>
      </c>
      <c r="G368" s="9">
        <f>G369+G370+G380+G381+G382+G383</f>
        <v>0</v>
      </c>
      <c r="H368" s="158">
        <f t="shared" si="153"/>
        <v>0</v>
      </c>
      <c r="I368" s="158">
        <f>I369+I370+I380+I381+I382+I383</f>
        <v>0</v>
      </c>
      <c r="J368" s="158">
        <f>J369+J370+J380+J381+J382+J383</f>
        <v>0</v>
      </c>
      <c r="K368" s="112">
        <f t="shared" si="149"/>
        <v>0</v>
      </c>
      <c r="L368" s="112">
        <f>L369+L370+L380+L381+L382+L383</f>
        <v>0</v>
      </c>
      <c r="M368" s="112">
        <f>M369+M370+M380+M381+M382+M383</f>
        <v>0</v>
      </c>
      <c r="N368" s="3">
        <v>3</v>
      </c>
      <c r="P368" s="4"/>
      <c r="Q368" s="4"/>
      <c r="R368" s="4"/>
      <c r="S368" s="4"/>
      <c r="T368" s="4"/>
      <c r="U368" s="4"/>
      <c r="V368" s="4"/>
      <c r="W368" s="4"/>
      <c r="X368" s="4"/>
    </row>
    <row r="369" spans="1:24" s="3" customFormat="1" hidden="1">
      <c r="A369" s="3" t="str">
        <f t="shared" si="147"/>
        <v>b</v>
      </c>
      <c r="C369" s="12"/>
      <c r="D369" s="17" t="s">
        <v>301</v>
      </c>
      <c r="E369" s="10">
        <f t="shared" si="152"/>
        <v>0</v>
      </c>
      <c r="F369" s="10"/>
      <c r="G369" s="10"/>
      <c r="H369" s="159">
        <f t="shared" si="153"/>
        <v>0</v>
      </c>
      <c r="I369" s="159"/>
      <c r="J369" s="159"/>
      <c r="K369" s="113">
        <f t="shared" si="149"/>
        <v>0</v>
      </c>
      <c r="L369" s="113"/>
      <c r="M369" s="113"/>
      <c r="N369" s="3">
        <v>4</v>
      </c>
      <c r="P369" s="4">
        <f>K369-H369</f>
        <v>0</v>
      </c>
      <c r="Q369" s="4">
        <f>K369-E369</f>
        <v>0</v>
      </c>
      <c r="R369" s="4">
        <f>H369-E369</f>
        <v>0</v>
      </c>
      <c r="S369" s="4"/>
      <c r="T369" s="4"/>
      <c r="U369" s="4"/>
      <c r="V369" s="4"/>
      <c r="W369" s="4"/>
      <c r="X369" s="4"/>
    </row>
    <row r="370" spans="1:24" s="3" customFormat="1" hidden="1">
      <c r="A370" s="3" t="str">
        <f t="shared" si="147"/>
        <v>b</v>
      </c>
      <c r="C370" s="12"/>
      <c r="D370" s="17" t="s">
        <v>295</v>
      </c>
      <c r="E370" s="10">
        <f t="shared" si="152"/>
        <v>0</v>
      </c>
      <c r="F370" s="10">
        <f>F371+F372+F373+F374+F375+F376+F377+F378</f>
        <v>0</v>
      </c>
      <c r="G370" s="10">
        <f>G371+G372+G373+G374+G375+G376+G377+G378</f>
        <v>0</v>
      </c>
      <c r="H370" s="159">
        <f t="shared" si="153"/>
        <v>0</v>
      </c>
      <c r="I370" s="159">
        <f>I371+I372+I373+I374+I375+I376+I377+I378</f>
        <v>0</v>
      </c>
      <c r="J370" s="159">
        <f>J371+J372+J373+J374+J375+J376+J377+J378</f>
        <v>0</v>
      </c>
      <c r="K370" s="113">
        <f t="shared" si="149"/>
        <v>0</v>
      </c>
      <c r="L370" s="113">
        <f>L371+L372+L373+L374+L375+L376+L377+L378</f>
        <v>0</v>
      </c>
      <c r="M370" s="113">
        <f>M371+M372+M373+M374+M375+M376+M377+M378</f>
        <v>0</v>
      </c>
      <c r="N370" s="3">
        <v>5</v>
      </c>
      <c r="P370" s="4"/>
      <c r="Q370" s="4"/>
      <c r="R370" s="4"/>
      <c r="S370" s="4"/>
      <c r="T370" s="4"/>
      <c r="U370" s="4"/>
      <c r="V370" s="4"/>
      <c r="W370" s="4"/>
      <c r="X370" s="4"/>
    </row>
    <row r="371" spans="1:24" s="3" customFormat="1" ht="22.5" hidden="1">
      <c r="A371" s="3" t="s">
        <v>289</v>
      </c>
      <c r="C371" s="12"/>
      <c r="D371" s="16" t="s">
        <v>290</v>
      </c>
      <c r="E371" s="176">
        <f t="shared" si="152"/>
        <v>0</v>
      </c>
      <c r="F371" s="176"/>
      <c r="G371" s="5"/>
      <c r="H371" s="157">
        <f t="shared" si="153"/>
        <v>0</v>
      </c>
      <c r="I371" s="157"/>
      <c r="J371" s="157"/>
      <c r="K371" s="110">
        <f t="shared" si="149"/>
        <v>0</v>
      </c>
      <c r="L371" s="110"/>
      <c r="M371" s="110"/>
      <c r="N371" s="3">
        <v>6</v>
      </c>
      <c r="P371" s="4"/>
      <c r="Q371" s="4"/>
      <c r="R371" s="4"/>
      <c r="S371" s="4"/>
      <c r="T371" s="4"/>
      <c r="U371" s="4"/>
      <c r="V371" s="4"/>
      <c r="W371" s="4"/>
      <c r="X371" s="4"/>
    </row>
    <row r="372" spans="1:24" s="3" customFormat="1" hidden="1">
      <c r="A372" s="3" t="s">
        <v>289</v>
      </c>
      <c r="C372" s="12"/>
      <c r="D372" s="16" t="s">
        <v>102</v>
      </c>
      <c r="E372" s="176">
        <f t="shared" si="152"/>
        <v>0</v>
      </c>
      <c r="F372" s="176"/>
      <c r="G372" s="5"/>
      <c r="H372" s="157">
        <f t="shared" si="153"/>
        <v>0</v>
      </c>
      <c r="I372" s="157"/>
      <c r="J372" s="157"/>
      <c r="K372" s="110">
        <f t="shared" si="149"/>
        <v>0</v>
      </c>
      <c r="L372" s="110"/>
      <c r="M372" s="110"/>
      <c r="N372" s="3">
        <v>7</v>
      </c>
      <c r="P372" s="4"/>
      <c r="Q372" s="4"/>
      <c r="R372" s="4"/>
      <c r="S372" s="4"/>
      <c r="T372" s="4"/>
      <c r="U372" s="4"/>
      <c r="V372" s="4"/>
      <c r="W372" s="4"/>
      <c r="X372" s="4"/>
    </row>
    <row r="373" spans="1:24" s="3" customFormat="1" hidden="1">
      <c r="A373" s="3" t="s">
        <v>289</v>
      </c>
      <c r="C373" s="12"/>
      <c r="D373" s="16" t="s">
        <v>101</v>
      </c>
      <c r="E373" s="176">
        <f t="shared" si="152"/>
        <v>0</v>
      </c>
      <c r="F373" s="176"/>
      <c r="G373" s="5"/>
      <c r="H373" s="157">
        <f t="shared" si="153"/>
        <v>0</v>
      </c>
      <c r="I373" s="157"/>
      <c r="J373" s="157"/>
      <c r="K373" s="110">
        <f t="shared" si="149"/>
        <v>0</v>
      </c>
      <c r="L373" s="110"/>
      <c r="M373" s="110"/>
      <c r="N373" s="3">
        <v>8</v>
      </c>
      <c r="P373" s="4"/>
      <c r="Q373" s="4"/>
      <c r="R373" s="4"/>
      <c r="S373" s="4"/>
      <c r="T373" s="4"/>
      <c r="U373" s="4"/>
      <c r="V373" s="4"/>
      <c r="W373" s="4"/>
      <c r="X373" s="4"/>
    </row>
    <row r="374" spans="1:24" s="3" customFormat="1" hidden="1">
      <c r="A374" s="3" t="s">
        <v>289</v>
      </c>
      <c r="C374" s="12"/>
      <c r="D374" s="16" t="s">
        <v>291</v>
      </c>
      <c r="E374" s="176">
        <f t="shared" si="152"/>
        <v>0</v>
      </c>
      <c r="F374" s="176"/>
      <c r="G374" s="5"/>
      <c r="H374" s="157">
        <f t="shared" si="153"/>
        <v>0</v>
      </c>
      <c r="I374" s="157"/>
      <c r="J374" s="157"/>
      <c r="K374" s="110">
        <f t="shared" si="149"/>
        <v>0</v>
      </c>
      <c r="L374" s="110"/>
      <c r="M374" s="110"/>
      <c r="N374" s="3">
        <v>9</v>
      </c>
      <c r="P374" s="4"/>
      <c r="Q374" s="4"/>
      <c r="R374" s="4"/>
      <c r="S374" s="4"/>
      <c r="T374" s="4"/>
      <c r="U374" s="4"/>
      <c r="V374" s="4"/>
      <c r="W374" s="4"/>
      <c r="X374" s="4"/>
    </row>
    <row r="375" spans="1:24" s="3" customFormat="1" hidden="1">
      <c r="A375" s="3" t="s">
        <v>289</v>
      </c>
      <c r="C375" s="12"/>
      <c r="D375" s="16" t="s">
        <v>100</v>
      </c>
      <c r="E375" s="176">
        <f t="shared" si="152"/>
        <v>0</v>
      </c>
      <c r="F375" s="176"/>
      <c r="G375" s="5"/>
      <c r="H375" s="157">
        <f t="shared" si="153"/>
        <v>0</v>
      </c>
      <c r="I375" s="157"/>
      <c r="J375" s="157"/>
      <c r="K375" s="110">
        <f t="shared" si="149"/>
        <v>0</v>
      </c>
      <c r="L375" s="110"/>
      <c r="M375" s="110"/>
      <c r="N375" s="3">
        <v>10</v>
      </c>
      <c r="P375" s="4"/>
      <c r="Q375" s="4"/>
      <c r="R375" s="4"/>
      <c r="S375" s="4"/>
      <c r="T375" s="4"/>
      <c r="U375" s="4"/>
      <c r="V375" s="4"/>
      <c r="W375" s="4"/>
      <c r="X375" s="4"/>
    </row>
    <row r="376" spans="1:24" s="3" customFormat="1" ht="33.75" hidden="1">
      <c r="A376" s="3" t="s">
        <v>289</v>
      </c>
      <c r="C376" s="12"/>
      <c r="D376" s="16" t="s">
        <v>292</v>
      </c>
      <c r="E376" s="176">
        <f t="shared" si="152"/>
        <v>0</v>
      </c>
      <c r="F376" s="176"/>
      <c r="G376" s="5"/>
      <c r="H376" s="157">
        <f t="shared" si="153"/>
        <v>0</v>
      </c>
      <c r="I376" s="157"/>
      <c r="J376" s="157"/>
      <c r="K376" s="110">
        <f t="shared" si="149"/>
        <v>0</v>
      </c>
      <c r="L376" s="110"/>
      <c r="M376" s="110"/>
      <c r="N376" s="3">
        <v>11</v>
      </c>
      <c r="P376" s="4"/>
      <c r="Q376" s="4"/>
      <c r="R376" s="4"/>
      <c r="S376" s="4"/>
      <c r="T376" s="4"/>
      <c r="U376" s="4"/>
      <c r="V376" s="4"/>
      <c r="W376" s="4"/>
      <c r="X376" s="4"/>
    </row>
    <row r="377" spans="1:24" s="3" customFormat="1" ht="33.75" hidden="1">
      <c r="A377" s="3" t="s">
        <v>289</v>
      </c>
      <c r="C377" s="12"/>
      <c r="D377" s="16" t="s">
        <v>293</v>
      </c>
      <c r="E377" s="176">
        <f t="shared" si="152"/>
        <v>0</v>
      </c>
      <c r="F377" s="176"/>
      <c r="G377" s="5"/>
      <c r="H377" s="157">
        <f t="shared" si="153"/>
        <v>0</v>
      </c>
      <c r="I377" s="157"/>
      <c r="J377" s="157"/>
      <c r="K377" s="110">
        <f t="shared" si="149"/>
        <v>0</v>
      </c>
      <c r="L377" s="110"/>
      <c r="M377" s="110"/>
      <c r="N377" s="3">
        <v>12</v>
      </c>
      <c r="P377" s="4"/>
      <c r="Q377" s="4"/>
      <c r="R377" s="4"/>
      <c r="S377" s="4"/>
      <c r="T377" s="4"/>
      <c r="U377" s="4"/>
      <c r="V377" s="4"/>
      <c r="W377" s="4"/>
      <c r="X377" s="4"/>
    </row>
    <row r="378" spans="1:24" s="3" customFormat="1" ht="22.5" hidden="1">
      <c r="A378" s="3" t="s">
        <v>289</v>
      </c>
      <c r="C378" s="12"/>
      <c r="D378" s="16" t="s">
        <v>294</v>
      </c>
      <c r="E378" s="176">
        <f t="shared" si="152"/>
        <v>0</v>
      </c>
      <c r="F378" s="176"/>
      <c r="G378" s="5"/>
      <c r="H378" s="157">
        <f t="shared" si="153"/>
        <v>0</v>
      </c>
      <c r="I378" s="157"/>
      <c r="J378" s="157"/>
      <c r="K378" s="110">
        <f t="shared" si="149"/>
        <v>0</v>
      </c>
      <c r="L378" s="110"/>
      <c r="M378" s="110"/>
      <c r="N378" s="3">
        <v>13</v>
      </c>
      <c r="P378" s="4"/>
      <c r="Q378" s="4"/>
      <c r="R378" s="4"/>
      <c r="S378" s="4"/>
      <c r="T378" s="4"/>
      <c r="U378" s="4"/>
      <c r="V378" s="4"/>
      <c r="W378" s="4"/>
      <c r="X378" s="4"/>
    </row>
    <row r="379" spans="1:24" s="3" customFormat="1" hidden="1">
      <c r="A379" s="3" t="str">
        <f t="shared" si="147"/>
        <v>b</v>
      </c>
      <c r="C379" s="12"/>
      <c r="D379" s="17" t="s">
        <v>296</v>
      </c>
      <c r="E379" s="10"/>
      <c r="F379" s="10"/>
      <c r="G379" s="10"/>
      <c r="H379" s="159"/>
      <c r="I379" s="159"/>
      <c r="J379" s="159"/>
      <c r="K379" s="113">
        <f t="shared" si="149"/>
        <v>0</v>
      </c>
      <c r="L379" s="113"/>
      <c r="M379" s="113"/>
      <c r="N379" s="3">
        <v>14</v>
      </c>
      <c r="P379" s="4"/>
      <c r="Q379" s="4"/>
      <c r="R379" s="4"/>
      <c r="S379" s="4"/>
      <c r="T379" s="4"/>
      <c r="U379" s="4"/>
      <c r="V379" s="4"/>
      <c r="W379" s="4"/>
      <c r="X379" s="4"/>
    </row>
    <row r="380" spans="1:24" s="3" customFormat="1" hidden="1">
      <c r="A380" s="3" t="str">
        <f t="shared" si="147"/>
        <v>b</v>
      </c>
      <c r="C380" s="12"/>
      <c r="D380" s="17" t="s">
        <v>297</v>
      </c>
      <c r="E380" s="10">
        <f t="shared" ref="E380:E385" si="154">F380+G380</f>
        <v>0</v>
      </c>
      <c r="F380" s="10"/>
      <c r="G380" s="10"/>
      <c r="H380" s="159">
        <f t="shared" ref="H380:H385" si="155">I380+J380</f>
        <v>0</v>
      </c>
      <c r="I380" s="159"/>
      <c r="J380" s="159"/>
      <c r="K380" s="113">
        <f t="shared" si="149"/>
        <v>0</v>
      </c>
      <c r="L380" s="113"/>
      <c r="M380" s="113"/>
      <c r="N380" s="3">
        <v>15</v>
      </c>
      <c r="P380" s="4"/>
      <c r="Q380" s="4"/>
      <c r="R380" s="4"/>
      <c r="S380" s="4"/>
      <c r="T380" s="4"/>
      <c r="U380" s="4"/>
      <c r="V380" s="4"/>
      <c r="W380" s="4"/>
      <c r="X380" s="4"/>
    </row>
    <row r="381" spans="1:24" s="3" customFormat="1" hidden="1">
      <c r="A381" s="3" t="str">
        <f t="shared" si="147"/>
        <v>b</v>
      </c>
      <c r="C381" s="12"/>
      <c r="D381" s="17" t="s">
        <v>298</v>
      </c>
      <c r="E381" s="10">
        <f t="shared" si="154"/>
        <v>0</v>
      </c>
      <c r="F381" s="10"/>
      <c r="G381" s="10"/>
      <c r="H381" s="159">
        <f t="shared" si="155"/>
        <v>0</v>
      </c>
      <c r="I381" s="159"/>
      <c r="J381" s="159"/>
      <c r="K381" s="113">
        <f t="shared" si="149"/>
        <v>0</v>
      </c>
      <c r="L381" s="113"/>
      <c r="M381" s="113"/>
      <c r="N381" s="3">
        <v>16</v>
      </c>
      <c r="P381" s="4"/>
      <c r="Q381" s="4"/>
      <c r="R381" s="4"/>
      <c r="S381" s="4"/>
      <c r="T381" s="4"/>
      <c r="U381" s="4"/>
      <c r="V381" s="4"/>
      <c r="W381" s="4"/>
      <c r="X381" s="4"/>
    </row>
    <row r="382" spans="1:24" s="3" customFormat="1" hidden="1">
      <c r="A382" s="3" t="str">
        <f t="shared" si="147"/>
        <v>b</v>
      </c>
      <c r="C382" s="12"/>
      <c r="D382" s="17" t="s">
        <v>299</v>
      </c>
      <c r="E382" s="10">
        <f t="shared" si="154"/>
        <v>0</v>
      </c>
      <c r="F382" s="10"/>
      <c r="G382" s="10"/>
      <c r="H382" s="159">
        <f t="shared" si="155"/>
        <v>0</v>
      </c>
      <c r="I382" s="159"/>
      <c r="J382" s="159"/>
      <c r="K382" s="113">
        <f t="shared" si="149"/>
        <v>0</v>
      </c>
      <c r="L382" s="113"/>
      <c r="M382" s="113"/>
      <c r="N382" s="3">
        <v>17</v>
      </c>
      <c r="P382" s="4"/>
      <c r="Q382" s="4"/>
      <c r="R382" s="4"/>
      <c r="S382" s="4"/>
      <c r="T382" s="4"/>
      <c r="U382" s="4"/>
      <c r="V382" s="4"/>
      <c r="W382" s="4"/>
      <c r="X382" s="4"/>
    </row>
    <row r="383" spans="1:24" s="3" customFormat="1" hidden="1">
      <c r="A383" s="3" t="str">
        <f t="shared" si="147"/>
        <v>b</v>
      </c>
      <c r="C383" s="12"/>
      <c r="D383" s="17" t="s">
        <v>300</v>
      </c>
      <c r="E383" s="10">
        <f t="shared" si="154"/>
        <v>0</v>
      </c>
      <c r="F383" s="10"/>
      <c r="G383" s="10"/>
      <c r="H383" s="159">
        <f t="shared" si="155"/>
        <v>0</v>
      </c>
      <c r="I383" s="159"/>
      <c r="J383" s="159"/>
      <c r="K383" s="113">
        <f t="shared" si="149"/>
        <v>0</v>
      </c>
      <c r="L383" s="113"/>
      <c r="M383" s="113"/>
      <c r="N383" s="3">
        <v>18</v>
      </c>
      <c r="P383" s="4"/>
      <c r="Q383" s="4"/>
      <c r="R383" s="4"/>
      <c r="S383" s="4"/>
      <c r="T383" s="4"/>
      <c r="U383" s="4"/>
      <c r="V383" s="4"/>
      <c r="W383" s="4"/>
      <c r="X383" s="4"/>
    </row>
    <row r="384" spans="1:24">
      <c r="A384" s="21" t="str">
        <f t="shared" si="147"/>
        <v>a</v>
      </c>
      <c r="C384" s="28"/>
      <c r="D384" s="23" t="s">
        <v>21</v>
      </c>
      <c r="E384" s="9">
        <f t="shared" si="154"/>
        <v>25.510999999999999</v>
      </c>
      <c r="F384" s="9">
        <v>25.510999999999999</v>
      </c>
      <c r="G384" s="9"/>
      <c r="H384" s="158">
        <f t="shared" si="155"/>
        <v>1035</v>
      </c>
      <c r="I384" s="158">
        <v>1035</v>
      </c>
      <c r="J384" s="158">
        <v>0</v>
      </c>
      <c r="K384" s="112">
        <f t="shared" si="149"/>
        <v>0</v>
      </c>
      <c r="L384" s="112"/>
      <c r="M384" s="112"/>
      <c r="N384" s="3">
        <v>19</v>
      </c>
    </row>
    <row r="385" spans="1:24" s="3" customFormat="1" hidden="1">
      <c r="A385" s="3" t="str">
        <f t="shared" si="147"/>
        <v>b</v>
      </c>
      <c r="C385" s="12"/>
      <c r="D385" s="18" t="s">
        <v>120</v>
      </c>
      <c r="E385" s="9">
        <f t="shared" si="154"/>
        <v>0</v>
      </c>
      <c r="F385" s="9">
        <v>0</v>
      </c>
      <c r="G385" s="9"/>
      <c r="H385" s="158">
        <f t="shared" si="155"/>
        <v>0</v>
      </c>
      <c r="I385" s="158"/>
      <c r="J385" s="158"/>
      <c r="K385" s="112">
        <f t="shared" si="149"/>
        <v>0</v>
      </c>
      <c r="L385" s="112"/>
      <c r="M385" s="112"/>
      <c r="N385" s="3">
        <v>20</v>
      </c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22.5">
      <c r="A386" s="21" t="str">
        <f t="shared" si="147"/>
        <v>a</v>
      </c>
      <c r="B386" s="21" t="s">
        <v>114</v>
      </c>
      <c r="C386" s="7" t="s">
        <v>185</v>
      </c>
      <c r="D386" s="22" t="s">
        <v>400</v>
      </c>
      <c r="E386" s="176">
        <f>F386+G386</f>
        <v>1790.578</v>
      </c>
      <c r="F386" s="176">
        <f>F388+F404+F405</f>
        <v>1790.578</v>
      </c>
      <c r="G386" s="5">
        <f>G388+G404+G405</f>
        <v>0</v>
      </c>
      <c r="H386" s="157">
        <f>I386+J386</f>
        <v>354.46199999999999</v>
      </c>
      <c r="I386" s="157">
        <f>I388+I404+I405</f>
        <v>354.46199999999999</v>
      </c>
      <c r="J386" s="157">
        <f>J388+J404+J405</f>
        <v>0</v>
      </c>
      <c r="K386" s="110">
        <f t="shared" si="149"/>
        <v>38.356999999999999</v>
      </c>
      <c r="L386" s="110">
        <f>L388+L404+L405</f>
        <v>38.356999999999999</v>
      </c>
      <c r="M386" s="110">
        <f>M388+M404+M405</f>
        <v>0</v>
      </c>
      <c r="N386" s="3">
        <v>1</v>
      </c>
    </row>
    <row r="387" spans="1:24" hidden="1">
      <c r="A387" s="21" t="str">
        <f t="shared" si="147"/>
        <v>b</v>
      </c>
      <c r="C387" s="28"/>
      <c r="D387" s="19" t="s">
        <v>99</v>
      </c>
      <c r="E387" s="8">
        <f t="shared" ref="E387:E398" si="156">F387+G387</f>
        <v>0</v>
      </c>
      <c r="F387" s="8"/>
      <c r="G387" s="8"/>
      <c r="H387" s="204">
        <f t="shared" ref="H387:H398" si="157">I387+J387</f>
        <v>0</v>
      </c>
      <c r="I387" s="204">
        <v>0</v>
      </c>
      <c r="J387" s="204"/>
      <c r="K387" s="111">
        <f t="shared" si="149"/>
        <v>0</v>
      </c>
      <c r="L387" s="111">
        <v>0</v>
      </c>
      <c r="M387" s="111"/>
      <c r="N387" s="3">
        <v>2</v>
      </c>
    </row>
    <row r="388" spans="1:24" hidden="1">
      <c r="A388" s="21" t="str">
        <f t="shared" si="147"/>
        <v>b</v>
      </c>
      <c r="C388" s="28"/>
      <c r="D388" s="23" t="s">
        <v>5</v>
      </c>
      <c r="E388" s="9">
        <f t="shared" si="156"/>
        <v>0</v>
      </c>
      <c r="F388" s="9">
        <f>F389+F390+F400+F401+F402+F403</f>
        <v>0</v>
      </c>
      <c r="G388" s="9">
        <f>G389+G390+G400+G401+G402+G403</f>
        <v>0</v>
      </c>
      <c r="H388" s="158">
        <f t="shared" si="157"/>
        <v>0</v>
      </c>
      <c r="I388" s="158">
        <f>I389+I390+I400+I401+I402+I403</f>
        <v>0</v>
      </c>
      <c r="J388" s="158">
        <f>J389+J390+J400+J401+J402+J403</f>
        <v>0</v>
      </c>
      <c r="K388" s="112">
        <f t="shared" si="149"/>
        <v>0</v>
      </c>
      <c r="L388" s="112">
        <f>L389+L390+L400+L401+L402+L403</f>
        <v>0</v>
      </c>
      <c r="M388" s="112">
        <f>M389+M390+M400+M401+M402+M403</f>
        <v>0</v>
      </c>
      <c r="N388" s="3">
        <v>3</v>
      </c>
    </row>
    <row r="389" spans="1:24" hidden="1">
      <c r="A389" s="21" t="str">
        <f t="shared" si="147"/>
        <v>b</v>
      </c>
      <c r="C389" s="28"/>
      <c r="D389" s="17" t="s">
        <v>301</v>
      </c>
      <c r="E389" s="10">
        <f t="shared" si="156"/>
        <v>0</v>
      </c>
      <c r="F389" s="10"/>
      <c r="G389" s="10"/>
      <c r="H389" s="159">
        <f t="shared" si="157"/>
        <v>0</v>
      </c>
      <c r="I389" s="159">
        <v>0</v>
      </c>
      <c r="J389" s="159"/>
      <c r="K389" s="113">
        <f t="shared" si="149"/>
        <v>0</v>
      </c>
      <c r="L389" s="113">
        <v>0</v>
      </c>
      <c r="M389" s="113"/>
      <c r="N389" s="3">
        <v>4</v>
      </c>
    </row>
    <row r="390" spans="1:24" hidden="1">
      <c r="A390" s="21" t="str">
        <f t="shared" si="147"/>
        <v>b</v>
      </c>
      <c r="C390" s="28"/>
      <c r="D390" s="17" t="s">
        <v>295</v>
      </c>
      <c r="E390" s="10">
        <f t="shared" si="156"/>
        <v>0</v>
      </c>
      <c r="F390" s="10">
        <f>F391+F392+F393+F394+F395+F396+F397+F398</f>
        <v>0</v>
      </c>
      <c r="G390" s="10">
        <f>G391+G392+G393+G394+G395+G396+G397+G398</f>
        <v>0</v>
      </c>
      <c r="H390" s="159">
        <f t="shared" si="157"/>
        <v>0</v>
      </c>
      <c r="I390" s="159">
        <f>I391+I392+I393+I394+I395+I396+I397+I398</f>
        <v>0</v>
      </c>
      <c r="J390" s="159">
        <f>J391+J392+J393+J394+J395+J396+J397+J398</f>
        <v>0</v>
      </c>
      <c r="K390" s="113">
        <f t="shared" si="149"/>
        <v>0</v>
      </c>
      <c r="L390" s="113">
        <f>L391+L392+L393+L394+L395+L396+L397+L398</f>
        <v>0</v>
      </c>
      <c r="M390" s="113">
        <f>M391+M392+M393+M394+M395+M396+M397+M398</f>
        <v>0</v>
      </c>
      <c r="N390" s="3">
        <v>5</v>
      </c>
    </row>
    <row r="391" spans="1:24" s="3" customFormat="1" ht="22.5" hidden="1">
      <c r="A391" s="3" t="s">
        <v>289</v>
      </c>
      <c r="C391" s="12"/>
      <c r="D391" s="16" t="s">
        <v>290</v>
      </c>
      <c r="E391" s="176">
        <f t="shared" si="156"/>
        <v>0</v>
      </c>
      <c r="F391" s="176"/>
      <c r="G391" s="5"/>
      <c r="H391" s="157">
        <f t="shared" si="157"/>
        <v>0</v>
      </c>
      <c r="I391" s="157">
        <v>0</v>
      </c>
      <c r="J391" s="157"/>
      <c r="K391" s="110">
        <f t="shared" si="149"/>
        <v>0</v>
      </c>
      <c r="L391" s="110">
        <v>0</v>
      </c>
      <c r="M391" s="110"/>
      <c r="N391" s="3">
        <v>6</v>
      </c>
      <c r="P391" s="4"/>
      <c r="Q391" s="4"/>
      <c r="R391" s="4"/>
      <c r="S391" s="4"/>
      <c r="T391" s="4"/>
      <c r="U391" s="4"/>
      <c r="V391" s="4"/>
      <c r="W391" s="4"/>
      <c r="X391" s="4"/>
    </row>
    <row r="392" spans="1:24" s="3" customFormat="1" hidden="1">
      <c r="A392" s="3" t="s">
        <v>289</v>
      </c>
      <c r="C392" s="12"/>
      <c r="D392" s="16" t="s">
        <v>102</v>
      </c>
      <c r="E392" s="176">
        <f t="shared" si="156"/>
        <v>0</v>
      </c>
      <c r="F392" s="176"/>
      <c r="G392" s="5"/>
      <c r="H392" s="157">
        <f t="shared" si="157"/>
        <v>0</v>
      </c>
      <c r="I392" s="157">
        <v>0</v>
      </c>
      <c r="J392" s="157"/>
      <c r="K392" s="110">
        <f t="shared" si="149"/>
        <v>0</v>
      </c>
      <c r="L392" s="110"/>
      <c r="M392" s="110"/>
      <c r="N392" s="3">
        <v>7</v>
      </c>
      <c r="P392" s="4"/>
      <c r="Q392" s="4"/>
      <c r="R392" s="4"/>
      <c r="S392" s="4"/>
      <c r="T392" s="4"/>
      <c r="U392" s="4"/>
      <c r="V392" s="4"/>
      <c r="W392" s="4"/>
      <c r="X392" s="4"/>
    </row>
    <row r="393" spans="1:24" s="3" customFormat="1" hidden="1">
      <c r="A393" s="3" t="s">
        <v>289</v>
      </c>
      <c r="C393" s="12"/>
      <c r="D393" s="16" t="s">
        <v>101</v>
      </c>
      <c r="E393" s="176">
        <f t="shared" si="156"/>
        <v>0</v>
      </c>
      <c r="F393" s="176"/>
      <c r="G393" s="5"/>
      <c r="H393" s="157">
        <f t="shared" si="157"/>
        <v>0</v>
      </c>
      <c r="I393" s="157">
        <v>0</v>
      </c>
      <c r="J393" s="157"/>
      <c r="K393" s="110">
        <f t="shared" si="149"/>
        <v>0</v>
      </c>
      <c r="L393" s="110">
        <v>0</v>
      </c>
      <c r="M393" s="110"/>
      <c r="N393" s="3">
        <v>8</v>
      </c>
      <c r="O393" s="3" t="s">
        <v>114</v>
      </c>
      <c r="P393" s="4"/>
      <c r="Q393" s="4"/>
      <c r="R393" s="4"/>
      <c r="S393" s="4"/>
      <c r="T393" s="4"/>
      <c r="U393" s="4"/>
      <c r="V393" s="4"/>
      <c r="W393" s="4"/>
      <c r="X393" s="4"/>
    </row>
    <row r="394" spans="1:24" s="3" customFormat="1" hidden="1">
      <c r="A394" s="3" t="s">
        <v>289</v>
      </c>
      <c r="C394" s="12"/>
      <c r="D394" s="16" t="s">
        <v>291</v>
      </c>
      <c r="E394" s="176">
        <f t="shared" si="156"/>
        <v>0</v>
      </c>
      <c r="F394" s="176"/>
      <c r="G394" s="5"/>
      <c r="H394" s="157">
        <f t="shared" si="157"/>
        <v>0</v>
      </c>
      <c r="I394" s="157">
        <v>0</v>
      </c>
      <c r="J394" s="157"/>
      <c r="K394" s="110">
        <f t="shared" si="149"/>
        <v>0</v>
      </c>
      <c r="L394" s="110"/>
      <c r="M394" s="110"/>
      <c r="N394" s="3">
        <v>9</v>
      </c>
      <c r="P394" s="4"/>
      <c r="Q394" s="4"/>
      <c r="R394" s="4"/>
      <c r="S394" s="4"/>
      <c r="T394" s="4"/>
      <c r="U394" s="4"/>
      <c r="V394" s="4"/>
      <c r="W394" s="4"/>
      <c r="X394" s="4"/>
    </row>
    <row r="395" spans="1:24" s="3" customFormat="1" hidden="1">
      <c r="A395" s="3" t="s">
        <v>289</v>
      </c>
      <c r="C395" s="12"/>
      <c r="D395" s="16" t="s">
        <v>100</v>
      </c>
      <c r="E395" s="176">
        <f t="shared" si="156"/>
        <v>0</v>
      </c>
      <c r="F395" s="176"/>
      <c r="G395" s="5"/>
      <c r="H395" s="157">
        <f t="shared" si="157"/>
        <v>0</v>
      </c>
      <c r="I395" s="157">
        <v>0</v>
      </c>
      <c r="J395" s="157"/>
      <c r="K395" s="110">
        <f t="shared" si="149"/>
        <v>0</v>
      </c>
      <c r="L395" s="110"/>
      <c r="M395" s="110"/>
      <c r="N395" s="3">
        <v>10</v>
      </c>
      <c r="P395" s="4"/>
      <c r="Q395" s="4"/>
      <c r="R395" s="4"/>
      <c r="S395" s="4"/>
      <c r="T395" s="4"/>
      <c r="U395" s="4"/>
      <c r="V395" s="4"/>
      <c r="W395" s="4"/>
      <c r="X395" s="4"/>
    </row>
    <row r="396" spans="1:24" s="3" customFormat="1" ht="33.75" hidden="1">
      <c r="A396" s="3" t="s">
        <v>289</v>
      </c>
      <c r="C396" s="12"/>
      <c r="D396" s="16" t="s">
        <v>292</v>
      </c>
      <c r="E396" s="176">
        <f t="shared" si="156"/>
        <v>0</v>
      </c>
      <c r="F396" s="176"/>
      <c r="G396" s="5"/>
      <c r="H396" s="157">
        <f t="shared" si="157"/>
        <v>0</v>
      </c>
      <c r="I396" s="157">
        <v>0</v>
      </c>
      <c r="J396" s="157"/>
      <c r="K396" s="110">
        <f t="shared" si="149"/>
        <v>0</v>
      </c>
      <c r="L396" s="110"/>
      <c r="M396" s="110"/>
      <c r="N396" s="3">
        <v>11</v>
      </c>
      <c r="P396" s="4"/>
      <c r="Q396" s="4"/>
      <c r="R396" s="4"/>
      <c r="S396" s="4"/>
      <c r="T396" s="4"/>
      <c r="U396" s="4"/>
      <c r="V396" s="4"/>
      <c r="W396" s="4"/>
      <c r="X396" s="4"/>
    </row>
    <row r="397" spans="1:24" s="3" customFormat="1" ht="33.75" hidden="1">
      <c r="A397" s="3" t="s">
        <v>289</v>
      </c>
      <c r="C397" s="12"/>
      <c r="D397" s="16" t="s">
        <v>293</v>
      </c>
      <c r="E397" s="176">
        <f t="shared" si="156"/>
        <v>0</v>
      </c>
      <c r="F397" s="176"/>
      <c r="G397" s="5"/>
      <c r="H397" s="157">
        <f t="shared" si="157"/>
        <v>0</v>
      </c>
      <c r="I397" s="157">
        <v>0</v>
      </c>
      <c r="J397" s="157"/>
      <c r="K397" s="110">
        <f t="shared" si="149"/>
        <v>0</v>
      </c>
      <c r="L397" s="110"/>
      <c r="M397" s="110"/>
      <c r="N397" s="3">
        <v>12</v>
      </c>
      <c r="P397" s="4"/>
      <c r="Q397" s="4"/>
      <c r="R397" s="4"/>
      <c r="S397" s="4"/>
      <c r="T397" s="4"/>
      <c r="U397" s="4"/>
      <c r="V397" s="4"/>
      <c r="W397" s="4"/>
      <c r="X397" s="4"/>
    </row>
    <row r="398" spans="1:24" s="3" customFormat="1" ht="22.5" hidden="1">
      <c r="A398" s="3" t="s">
        <v>289</v>
      </c>
      <c r="C398" s="12"/>
      <c r="D398" s="16" t="s">
        <v>294</v>
      </c>
      <c r="E398" s="176">
        <f t="shared" si="156"/>
        <v>0</v>
      </c>
      <c r="F398" s="176">
        <v>0</v>
      </c>
      <c r="G398" s="5"/>
      <c r="H398" s="157">
        <f t="shared" si="157"/>
        <v>0</v>
      </c>
      <c r="I398" s="157">
        <v>0</v>
      </c>
      <c r="J398" s="157"/>
      <c r="K398" s="110">
        <f t="shared" si="149"/>
        <v>0</v>
      </c>
      <c r="L398" s="110">
        <v>0</v>
      </c>
      <c r="M398" s="110"/>
      <c r="N398" s="3">
        <v>13</v>
      </c>
      <c r="P398" s="4"/>
      <c r="Q398" s="4"/>
      <c r="R398" s="4"/>
      <c r="S398" s="4"/>
      <c r="T398" s="4"/>
      <c r="U398" s="4"/>
      <c r="V398" s="4"/>
      <c r="W398" s="4"/>
      <c r="X398" s="4"/>
    </row>
    <row r="399" spans="1:24" s="3" customFormat="1" hidden="1">
      <c r="A399" s="3" t="str">
        <f t="shared" si="147"/>
        <v>b</v>
      </c>
      <c r="C399" s="12"/>
      <c r="D399" s="17" t="s">
        <v>296</v>
      </c>
      <c r="E399" s="10"/>
      <c r="F399" s="10"/>
      <c r="G399" s="10"/>
      <c r="H399" s="159"/>
      <c r="I399" s="159">
        <v>0</v>
      </c>
      <c r="J399" s="159"/>
      <c r="K399" s="113">
        <f t="shared" si="149"/>
        <v>0</v>
      </c>
      <c r="L399" s="113"/>
      <c r="M399" s="113"/>
      <c r="N399" s="3">
        <v>14</v>
      </c>
      <c r="P399" s="4"/>
      <c r="Q399" s="4"/>
      <c r="R399" s="4"/>
      <c r="S399" s="4"/>
      <c r="T399" s="4"/>
      <c r="U399" s="4"/>
      <c r="V399" s="4"/>
      <c r="W399" s="4"/>
      <c r="X399" s="4"/>
    </row>
    <row r="400" spans="1:24" s="3" customFormat="1" hidden="1">
      <c r="A400" s="3" t="str">
        <f t="shared" si="147"/>
        <v>b</v>
      </c>
      <c r="C400" s="12"/>
      <c r="D400" s="17" t="s">
        <v>297</v>
      </c>
      <c r="E400" s="10">
        <f t="shared" ref="E400:E405" si="158">F400+G400</f>
        <v>0</v>
      </c>
      <c r="F400" s="10"/>
      <c r="G400" s="10"/>
      <c r="H400" s="159">
        <f t="shared" ref="H400:H405" si="159">I400+J400</f>
        <v>0</v>
      </c>
      <c r="I400" s="159">
        <v>0</v>
      </c>
      <c r="J400" s="159"/>
      <c r="K400" s="113">
        <f t="shared" si="149"/>
        <v>0</v>
      </c>
      <c r="L400" s="113"/>
      <c r="M400" s="113"/>
      <c r="N400" s="3">
        <v>15</v>
      </c>
      <c r="P400" s="4"/>
      <c r="Q400" s="4"/>
      <c r="R400" s="4"/>
      <c r="S400" s="4"/>
      <c r="T400" s="4"/>
      <c r="U400" s="4"/>
      <c r="V400" s="4"/>
      <c r="W400" s="4"/>
      <c r="X400" s="4"/>
    </row>
    <row r="401" spans="1:24" s="3" customFormat="1" hidden="1">
      <c r="A401" s="3" t="str">
        <f t="shared" si="147"/>
        <v>b</v>
      </c>
      <c r="C401" s="12"/>
      <c r="D401" s="17" t="s">
        <v>298</v>
      </c>
      <c r="E401" s="10">
        <f t="shared" si="158"/>
        <v>0</v>
      </c>
      <c r="F401" s="10"/>
      <c r="G401" s="10"/>
      <c r="H401" s="159">
        <f t="shared" si="159"/>
        <v>0</v>
      </c>
      <c r="I401" s="159">
        <v>0</v>
      </c>
      <c r="J401" s="159"/>
      <c r="K401" s="113">
        <f t="shared" si="149"/>
        <v>0</v>
      </c>
      <c r="L401" s="113"/>
      <c r="M401" s="113"/>
      <c r="N401" s="3">
        <v>16</v>
      </c>
      <c r="P401" s="4"/>
      <c r="Q401" s="4"/>
      <c r="R401" s="4"/>
      <c r="S401" s="4"/>
      <c r="T401" s="4"/>
      <c r="U401" s="4"/>
      <c r="V401" s="4"/>
      <c r="W401" s="4"/>
      <c r="X401" s="4"/>
    </row>
    <row r="402" spans="1:24" s="3" customFormat="1" hidden="1">
      <c r="A402" s="3" t="str">
        <f t="shared" si="147"/>
        <v>b</v>
      </c>
      <c r="C402" s="12"/>
      <c r="D402" s="17" t="s">
        <v>299</v>
      </c>
      <c r="E402" s="10">
        <f t="shared" si="158"/>
        <v>0</v>
      </c>
      <c r="F402" s="10"/>
      <c r="G402" s="10"/>
      <c r="H402" s="159">
        <f t="shared" si="159"/>
        <v>0</v>
      </c>
      <c r="I402" s="159">
        <v>0</v>
      </c>
      <c r="J402" s="159"/>
      <c r="K402" s="113">
        <f t="shared" si="149"/>
        <v>0</v>
      </c>
      <c r="L402" s="113"/>
      <c r="M402" s="113"/>
      <c r="N402" s="3">
        <v>17</v>
      </c>
      <c r="P402" s="4"/>
      <c r="Q402" s="4"/>
      <c r="R402" s="4"/>
      <c r="S402" s="4"/>
      <c r="T402" s="4"/>
      <c r="U402" s="4"/>
      <c r="V402" s="4"/>
      <c r="W402" s="4"/>
      <c r="X402" s="4"/>
    </row>
    <row r="403" spans="1:24" s="3" customFormat="1" hidden="1">
      <c r="A403" s="3" t="str">
        <f t="shared" si="147"/>
        <v>b</v>
      </c>
      <c r="C403" s="12"/>
      <c r="D403" s="17" t="s">
        <v>300</v>
      </c>
      <c r="E403" s="10">
        <f t="shared" si="158"/>
        <v>0</v>
      </c>
      <c r="F403" s="10"/>
      <c r="G403" s="10"/>
      <c r="H403" s="159">
        <f t="shared" si="159"/>
        <v>0</v>
      </c>
      <c r="I403" s="159">
        <v>0</v>
      </c>
      <c r="J403" s="159"/>
      <c r="K403" s="113">
        <f t="shared" si="149"/>
        <v>0</v>
      </c>
      <c r="L403" s="113"/>
      <c r="M403" s="113"/>
      <c r="N403" s="3">
        <v>18</v>
      </c>
      <c r="P403" s="4"/>
      <c r="Q403" s="4"/>
      <c r="R403" s="4"/>
      <c r="S403" s="4"/>
      <c r="T403" s="4"/>
      <c r="U403" s="4"/>
      <c r="V403" s="4"/>
      <c r="W403" s="4"/>
      <c r="X403" s="4"/>
    </row>
    <row r="404" spans="1:24">
      <c r="A404" s="21" t="str">
        <f t="shared" si="147"/>
        <v>a</v>
      </c>
      <c r="C404" s="28"/>
      <c r="D404" s="23" t="s">
        <v>21</v>
      </c>
      <c r="E404" s="9">
        <f t="shared" si="158"/>
        <v>1790.578</v>
      </c>
      <c r="F404" s="9">
        <v>1790.578</v>
      </c>
      <c r="G404" s="9"/>
      <c r="H404" s="158">
        <f t="shared" si="159"/>
        <v>354.46199999999999</v>
      </c>
      <c r="I404" s="158">
        <v>354.46199999999999</v>
      </c>
      <c r="J404" s="158"/>
      <c r="K404" s="112">
        <f t="shared" si="149"/>
        <v>38.356999999999999</v>
      </c>
      <c r="L404" s="112">
        <v>38.356999999999999</v>
      </c>
      <c r="M404" s="112"/>
      <c r="N404" s="3">
        <v>19</v>
      </c>
    </row>
    <row r="405" spans="1:24" s="3" customFormat="1" hidden="1">
      <c r="A405" s="3" t="str">
        <f t="shared" si="147"/>
        <v>b</v>
      </c>
      <c r="C405" s="12"/>
      <c r="D405" s="18" t="s">
        <v>120</v>
      </c>
      <c r="E405" s="9">
        <f t="shared" si="158"/>
        <v>0</v>
      </c>
      <c r="F405" s="9"/>
      <c r="G405" s="9"/>
      <c r="H405" s="158">
        <f t="shared" si="159"/>
        <v>0</v>
      </c>
      <c r="I405" s="158">
        <v>0</v>
      </c>
      <c r="J405" s="158"/>
      <c r="K405" s="112">
        <f t="shared" si="149"/>
        <v>0</v>
      </c>
      <c r="L405" s="112"/>
      <c r="M405" s="112"/>
      <c r="N405" s="3">
        <v>20</v>
      </c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8">
      <c r="A406" s="21" t="str">
        <f t="shared" si="147"/>
        <v>a</v>
      </c>
      <c r="B406" s="21" t="s">
        <v>114</v>
      </c>
      <c r="C406" s="7" t="s">
        <v>186</v>
      </c>
      <c r="D406" s="22" t="s">
        <v>162</v>
      </c>
      <c r="E406" s="110">
        <f t="shared" ref="E406:M406" si="160">E426+E446</f>
        <v>394.82399999999996</v>
      </c>
      <c r="F406" s="110">
        <f t="shared" si="160"/>
        <v>394.82399999999996</v>
      </c>
      <c r="G406" s="5">
        <f t="shared" si="160"/>
        <v>0</v>
      </c>
      <c r="H406" s="157">
        <f t="shared" si="160"/>
        <v>1490</v>
      </c>
      <c r="I406" s="157">
        <f t="shared" si="160"/>
        <v>1490</v>
      </c>
      <c r="J406" s="157">
        <f t="shared" si="160"/>
        <v>0</v>
      </c>
      <c r="K406" s="110">
        <f t="shared" si="160"/>
        <v>96.792000000000002</v>
      </c>
      <c r="L406" s="110">
        <f>L426+L446</f>
        <v>96.792000000000002</v>
      </c>
      <c r="M406" s="110">
        <f t="shared" si="160"/>
        <v>0</v>
      </c>
      <c r="N406" s="3">
        <v>1</v>
      </c>
    </row>
    <row r="407" spans="1:24">
      <c r="A407" s="21" t="str">
        <f t="shared" si="147"/>
        <v>a</v>
      </c>
      <c r="C407" s="28"/>
      <c r="D407" s="19" t="s">
        <v>99</v>
      </c>
      <c r="E407" s="161">
        <f t="shared" ref="E407:G425" si="161">E427+E447</f>
        <v>8</v>
      </c>
      <c r="F407" s="161">
        <f t="shared" si="161"/>
        <v>8</v>
      </c>
      <c r="G407" s="8">
        <f t="shared" si="161"/>
        <v>0</v>
      </c>
      <c r="H407" s="163">
        <f t="shared" ref="H407:M407" si="162">H427+H447</f>
        <v>8</v>
      </c>
      <c r="I407" s="163">
        <f t="shared" si="162"/>
        <v>8</v>
      </c>
      <c r="J407" s="204">
        <f t="shared" si="162"/>
        <v>0</v>
      </c>
      <c r="K407" s="161">
        <f t="shared" si="162"/>
        <v>8</v>
      </c>
      <c r="L407" s="161">
        <f t="shared" si="162"/>
        <v>8</v>
      </c>
      <c r="M407" s="111">
        <f t="shared" si="162"/>
        <v>0</v>
      </c>
      <c r="N407" s="3">
        <v>2</v>
      </c>
    </row>
    <row r="408" spans="1:24">
      <c r="A408" s="21" t="str">
        <f t="shared" si="147"/>
        <v>a</v>
      </c>
      <c r="C408" s="28"/>
      <c r="D408" s="23" t="s">
        <v>5</v>
      </c>
      <c r="E408" s="9">
        <f t="shared" si="161"/>
        <v>394.82399999999996</v>
      </c>
      <c r="F408" s="9">
        <f t="shared" si="161"/>
        <v>394.82399999999996</v>
      </c>
      <c r="G408" s="9">
        <f t="shared" si="161"/>
        <v>0</v>
      </c>
      <c r="H408" s="158">
        <f t="shared" ref="H408:M408" si="163">H428+H448</f>
        <v>455</v>
      </c>
      <c r="I408" s="158">
        <f t="shared" si="163"/>
        <v>455</v>
      </c>
      <c r="J408" s="158">
        <f t="shared" si="163"/>
        <v>0</v>
      </c>
      <c r="K408" s="112">
        <f t="shared" si="163"/>
        <v>96.792000000000002</v>
      </c>
      <c r="L408" s="112">
        <f t="shared" si="163"/>
        <v>96.792000000000002</v>
      </c>
      <c r="M408" s="112">
        <f t="shared" si="163"/>
        <v>0</v>
      </c>
      <c r="N408" s="3">
        <v>3</v>
      </c>
    </row>
    <row r="409" spans="1:24" hidden="1">
      <c r="A409" s="21" t="str">
        <f t="shared" si="147"/>
        <v>b</v>
      </c>
      <c r="C409" s="28"/>
      <c r="D409" s="17" t="s">
        <v>301</v>
      </c>
      <c r="E409" s="10">
        <f t="shared" si="161"/>
        <v>0</v>
      </c>
      <c r="F409" s="10">
        <f t="shared" si="161"/>
        <v>0</v>
      </c>
      <c r="G409" s="10">
        <f t="shared" si="161"/>
        <v>0</v>
      </c>
      <c r="H409" s="159">
        <f t="shared" ref="H409:M409" si="164">H429+H449</f>
        <v>0</v>
      </c>
      <c r="I409" s="159">
        <f t="shared" si="164"/>
        <v>0</v>
      </c>
      <c r="J409" s="159">
        <f t="shared" si="164"/>
        <v>0</v>
      </c>
      <c r="K409" s="113">
        <f t="shared" si="164"/>
        <v>0</v>
      </c>
      <c r="L409" s="113">
        <f t="shared" si="164"/>
        <v>0</v>
      </c>
      <c r="M409" s="113">
        <f t="shared" si="164"/>
        <v>0</v>
      </c>
      <c r="N409" s="3">
        <v>4</v>
      </c>
    </row>
    <row r="410" spans="1:24">
      <c r="A410" s="21" t="str">
        <f t="shared" si="147"/>
        <v>a</v>
      </c>
      <c r="C410" s="28"/>
      <c r="D410" s="17" t="s">
        <v>295</v>
      </c>
      <c r="E410" s="10">
        <f t="shared" si="161"/>
        <v>265.65499999999997</v>
      </c>
      <c r="F410" s="10">
        <f t="shared" si="161"/>
        <v>265.65499999999997</v>
      </c>
      <c r="G410" s="10">
        <f t="shared" si="161"/>
        <v>0</v>
      </c>
      <c r="H410" s="159">
        <f t="shared" ref="H410:M410" si="165">H430+H450</f>
        <v>300</v>
      </c>
      <c r="I410" s="159">
        <f t="shared" si="165"/>
        <v>300</v>
      </c>
      <c r="J410" s="159">
        <f t="shared" si="165"/>
        <v>0</v>
      </c>
      <c r="K410" s="113">
        <f t="shared" si="165"/>
        <v>74.875</v>
      </c>
      <c r="L410" s="113">
        <f>L430+L450</f>
        <v>74.875</v>
      </c>
      <c r="M410" s="113">
        <f t="shared" si="165"/>
        <v>0</v>
      </c>
      <c r="N410" s="3">
        <v>5</v>
      </c>
    </row>
    <row r="411" spans="1:24" s="3" customFormat="1" ht="22.5" hidden="1">
      <c r="A411" s="3" t="s">
        <v>289</v>
      </c>
      <c r="C411" s="12"/>
      <c r="D411" s="16" t="s">
        <v>290</v>
      </c>
      <c r="E411" s="176">
        <f t="shared" si="161"/>
        <v>0</v>
      </c>
      <c r="F411" s="176">
        <f t="shared" si="161"/>
        <v>0</v>
      </c>
      <c r="G411" s="5">
        <f t="shared" si="161"/>
        <v>0</v>
      </c>
      <c r="H411" s="157">
        <f t="shared" ref="H411:M411" si="166">H431+H451</f>
        <v>0</v>
      </c>
      <c r="I411" s="157">
        <f t="shared" si="166"/>
        <v>0</v>
      </c>
      <c r="J411" s="157">
        <f t="shared" si="166"/>
        <v>0</v>
      </c>
      <c r="K411" s="110">
        <f t="shared" si="166"/>
        <v>0</v>
      </c>
      <c r="L411" s="110">
        <f t="shared" si="166"/>
        <v>0</v>
      </c>
      <c r="M411" s="110">
        <f t="shared" si="166"/>
        <v>0</v>
      </c>
      <c r="N411" s="3">
        <v>6</v>
      </c>
      <c r="P411" s="4"/>
      <c r="Q411" s="4"/>
      <c r="R411" s="4"/>
      <c r="S411" s="4"/>
      <c r="T411" s="4"/>
      <c r="U411" s="4"/>
      <c r="V411" s="4"/>
      <c r="W411" s="4"/>
      <c r="X411" s="4"/>
    </row>
    <row r="412" spans="1:24" s="3" customFormat="1" hidden="1">
      <c r="A412" s="3" t="s">
        <v>289</v>
      </c>
      <c r="C412" s="12"/>
      <c r="D412" s="16" t="s">
        <v>102</v>
      </c>
      <c r="E412" s="176">
        <f t="shared" si="161"/>
        <v>0</v>
      </c>
      <c r="F412" s="176">
        <f t="shared" si="161"/>
        <v>0</v>
      </c>
      <c r="G412" s="5">
        <f t="shared" si="161"/>
        <v>0</v>
      </c>
      <c r="H412" s="157">
        <f t="shared" ref="H412:M412" si="167">H432+H452</f>
        <v>0</v>
      </c>
      <c r="I412" s="157">
        <f t="shared" si="167"/>
        <v>0</v>
      </c>
      <c r="J412" s="157">
        <f t="shared" si="167"/>
        <v>0</v>
      </c>
      <c r="K412" s="110">
        <f t="shared" si="167"/>
        <v>0</v>
      </c>
      <c r="L412" s="110">
        <f t="shared" si="167"/>
        <v>0</v>
      </c>
      <c r="M412" s="110">
        <f t="shared" si="167"/>
        <v>0</v>
      </c>
      <c r="N412" s="3">
        <v>7</v>
      </c>
      <c r="P412" s="4"/>
      <c r="Q412" s="4"/>
      <c r="R412" s="4"/>
      <c r="S412" s="4"/>
      <c r="T412" s="4"/>
      <c r="U412" s="4"/>
      <c r="V412" s="4"/>
      <c r="W412" s="4"/>
      <c r="X412" s="4"/>
    </row>
    <row r="413" spans="1:24" s="3" customFormat="1" hidden="1">
      <c r="A413" s="3" t="s">
        <v>289</v>
      </c>
      <c r="C413" s="12"/>
      <c r="D413" s="16" t="s">
        <v>101</v>
      </c>
      <c r="E413" s="176">
        <f t="shared" si="161"/>
        <v>265.65499999999997</v>
      </c>
      <c r="F413" s="176">
        <f t="shared" si="161"/>
        <v>265.65499999999997</v>
      </c>
      <c r="G413" s="5">
        <f t="shared" si="161"/>
        <v>0</v>
      </c>
      <c r="H413" s="157">
        <f t="shared" ref="H413:M413" si="168">H433+H453</f>
        <v>300</v>
      </c>
      <c r="I413" s="157">
        <f t="shared" si="168"/>
        <v>300</v>
      </c>
      <c r="J413" s="157">
        <f t="shared" si="168"/>
        <v>0</v>
      </c>
      <c r="K413" s="110">
        <f t="shared" si="168"/>
        <v>74.875</v>
      </c>
      <c r="L413" s="110">
        <f t="shared" si="168"/>
        <v>74.875</v>
      </c>
      <c r="M413" s="110">
        <f t="shared" si="168"/>
        <v>0</v>
      </c>
      <c r="N413" s="3">
        <v>8</v>
      </c>
      <c r="P413" s="4"/>
      <c r="Q413" s="4"/>
      <c r="R413" s="4"/>
      <c r="S413" s="4"/>
      <c r="T413" s="4"/>
      <c r="U413" s="4"/>
      <c r="V413" s="4"/>
      <c r="W413" s="4"/>
      <c r="X413" s="4"/>
    </row>
    <row r="414" spans="1:24" s="3" customFormat="1" hidden="1">
      <c r="A414" s="3" t="s">
        <v>289</v>
      </c>
      <c r="C414" s="12"/>
      <c r="D414" s="16" t="s">
        <v>291</v>
      </c>
      <c r="E414" s="176">
        <f t="shared" si="161"/>
        <v>0</v>
      </c>
      <c r="F414" s="176">
        <f t="shared" si="161"/>
        <v>0</v>
      </c>
      <c r="G414" s="5">
        <f t="shared" si="161"/>
        <v>0</v>
      </c>
      <c r="H414" s="157">
        <f t="shared" ref="H414:M414" si="169">H434+H454</f>
        <v>0</v>
      </c>
      <c r="I414" s="157">
        <f t="shared" si="169"/>
        <v>0</v>
      </c>
      <c r="J414" s="157">
        <f t="shared" si="169"/>
        <v>0</v>
      </c>
      <c r="K414" s="110">
        <f t="shared" si="169"/>
        <v>0</v>
      </c>
      <c r="L414" s="110">
        <f t="shared" si="169"/>
        <v>0</v>
      </c>
      <c r="M414" s="110">
        <f t="shared" si="169"/>
        <v>0</v>
      </c>
      <c r="N414" s="3">
        <v>9</v>
      </c>
      <c r="P414" s="4"/>
      <c r="Q414" s="4"/>
      <c r="R414" s="4"/>
      <c r="S414" s="4"/>
      <c r="T414" s="4"/>
      <c r="U414" s="4"/>
      <c r="V414" s="4"/>
      <c r="W414" s="4"/>
      <c r="X414" s="4"/>
    </row>
    <row r="415" spans="1:24" s="3" customFormat="1" hidden="1">
      <c r="A415" s="3" t="s">
        <v>289</v>
      </c>
      <c r="C415" s="12"/>
      <c r="D415" s="16" t="s">
        <v>100</v>
      </c>
      <c r="E415" s="176">
        <f t="shared" si="161"/>
        <v>0</v>
      </c>
      <c r="F415" s="176">
        <f t="shared" si="161"/>
        <v>0</v>
      </c>
      <c r="G415" s="5">
        <f t="shared" si="161"/>
        <v>0</v>
      </c>
      <c r="H415" s="157">
        <f t="shared" ref="H415:M415" si="170">H435+H455</f>
        <v>0</v>
      </c>
      <c r="I415" s="157">
        <f t="shared" si="170"/>
        <v>0</v>
      </c>
      <c r="J415" s="157">
        <f t="shared" si="170"/>
        <v>0</v>
      </c>
      <c r="K415" s="110">
        <f t="shared" si="170"/>
        <v>0</v>
      </c>
      <c r="L415" s="110">
        <f t="shared" si="170"/>
        <v>0</v>
      </c>
      <c r="M415" s="110">
        <f t="shared" si="170"/>
        <v>0</v>
      </c>
      <c r="N415" s="3">
        <v>10</v>
      </c>
      <c r="P415" s="4"/>
      <c r="Q415" s="4"/>
      <c r="R415" s="4"/>
      <c r="S415" s="4"/>
      <c r="T415" s="4"/>
      <c r="U415" s="4"/>
      <c r="V415" s="4"/>
      <c r="W415" s="4"/>
      <c r="X415" s="4"/>
    </row>
    <row r="416" spans="1:24" s="3" customFormat="1" ht="33.75" hidden="1">
      <c r="A416" s="3" t="s">
        <v>289</v>
      </c>
      <c r="C416" s="12"/>
      <c r="D416" s="16" t="s">
        <v>292</v>
      </c>
      <c r="E416" s="176">
        <f t="shared" si="161"/>
        <v>0</v>
      </c>
      <c r="F416" s="176">
        <f t="shared" si="161"/>
        <v>0</v>
      </c>
      <c r="G416" s="5">
        <f t="shared" si="161"/>
        <v>0</v>
      </c>
      <c r="H416" s="157">
        <f t="shared" ref="H416:M416" si="171">H436+H456</f>
        <v>0</v>
      </c>
      <c r="I416" s="157">
        <f t="shared" si="171"/>
        <v>0</v>
      </c>
      <c r="J416" s="157">
        <f t="shared" si="171"/>
        <v>0</v>
      </c>
      <c r="K416" s="110">
        <f t="shared" si="171"/>
        <v>0</v>
      </c>
      <c r="L416" s="110">
        <f t="shared" si="171"/>
        <v>0</v>
      </c>
      <c r="M416" s="110">
        <f t="shared" si="171"/>
        <v>0</v>
      </c>
      <c r="N416" s="3">
        <v>11</v>
      </c>
      <c r="P416" s="4"/>
      <c r="Q416" s="4"/>
      <c r="R416" s="4"/>
      <c r="S416" s="4"/>
      <c r="T416" s="4"/>
      <c r="U416" s="4"/>
      <c r="V416" s="4"/>
      <c r="W416" s="4"/>
      <c r="X416" s="4"/>
    </row>
    <row r="417" spans="1:24" s="3" customFormat="1" ht="33.75" hidden="1">
      <c r="A417" s="3" t="s">
        <v>289</v>
      </c>
      <c r="C417" s="12"/>
      <c r="D417" s="16" t="s">
        <v>293</v>
      </c>
      <c r="E417" s="176">
        <f t="shared" si="161"/>
        <v>0</v>
      </c>
      <c r="F417" s="176">
        <f t="shared" si="161"/>
        <v>0</v>
      </c>
      <c r="G417" s="5">
        <f t="shared" si="161"/>
        <v>0</v>
      </c>
      <c r="H417" s="157">
        <f t="shared" ref="H417:M417" si="172">H437+H457</f>
        <v>0</v>
      </c>
      <c r="I417" s="157">
        <f t="shared" si="172"/>
        <v>0</v>
      </c>
      <c r="J417" s="157">
        <f t="shared" si="172"/>
        <v>0</v>
      </c>
      <c r="K417" s="110">
        <f t="shared" si="172"/>
        <v>0</v>
      </c>
      <c r="L417" s="110">
        <f t="shared" si="172"/>
        <v>0</v>
      </c>
      <c r="M417" s="110">
        <f t="shared" si="172"/>
        <v>0</v>
      </c>
      <c r="N417" s="3">
        <v>12</v>
      </c>
      <c r="P417" s="4"/>
      <c r="Q417" s="4"/>
      <c r="R417" s="4"/>
      <c r="S417" s="4"/>
      <c r="T417" s="4"/>
      <c r="U417" s="4"/>
      <c r="V417" s="4"/>
      <c r="W417" s="4"/>
      <c r="X417" s="4"/>
    </row>
    <row r="418" spans="1:24" s="3" customFormat="1" ht="22.5" hidden="1">
      <c r="A418" s="3" t="s">
        <v>289</v>
      </c>
      <c r="C418" s="12"/>
      <c r="D418" s="16" t="s">
        <v>294</v>
      </c>
      <c r="E418" s="176">
        <f t="shared" si="161"/>
        <v>0</v>
      </c>
      <c r="F418" s="176">
        <f t="shared" si="161"/>
        <v>0</v>
      </c>
      <c r="G418" s="5">
        <f t="shared" si="161"/>
        <v>0</v>
      </c>
      <c r="H418" s="157">
        <f t="shared" ref="H418:M418" si="173">H438+H458</f>
        <v>0</v>
      </c>
      <c r="I418" s="157">
        <f t="shared" si="173"/>
        <v>0</v>
      </c>
      <c r="J418" s="157">
        <f t="shared" si="173"/>
        <v>0</v>
      </c>
      <c r="K418" s="110">
        <f t="shared" si="173"/>
        <v>0</v>
      </c>
      <c r="L418" s="110">
        <f>L438+L458</f>
        <v>0</v>
      </c>
      <c r="M418" s="110">
        <f t="shared" si="173"/>
        <v>0</v>
      </c>
      <c r="N418" s="3">
        <v>13</v>
      </c>
      <c r="O418" s="3" t="s">
        <v>114</v>
      </c>
      <c r="P418" s="4"/>
      <c r="Q418" s="4"/>
      <c r="R418" s="4"/>
      <c r="S418" s="4"/>
      <c r="T418" s="4"/>
      <c r="U418" s="4"/>
      <c r="V418" s="4"/>
      <c r="W418" s="4"/>
      <c r="X418" s="4"/>
    </row>
    <row r="419" spans="1:24" s="3" customFormat="1" hidden="1">
      <c r="A419" s="3" t="str">
        <f t="shared" si="147"/>
        <v>b</v>
      </c>
      <c r="C419" s="12"/>
      <c r="D419" s="17" t="s">
        <v>296</v>
      </c>
      <c r="E419" s="10">
        <f t="shared" si="161"/>
        <v>0</v>
      </c>
      <c r="F419" s="10">
        <f t="shared" si="161"/>
        <v>0</v>
      </c>
      <c r="G419" s="10">
        <f t="shared" si="161"/>
        <v>0</v>
      </c>
      <c r="H419" s="159">
        <f t="shared" ref="H419:M419" si="174">H439+H459</f>
        <v>0</v>
      </c>
      <c r="I419" s="159">
        <f t="shared" si="174"/>
        <v>0</v>
      </c>
      <c r="J419" s="159">
        <f t="shared" si="174"/>
        <v>0</v>
      </c>
      <c r="K419" s="113">
        <f t="shared" si="174"/>
        <v>0</v>
      </c>
      <c r="L419" s="113">
        <f t="shared" si="174"/>
        <v>0</v>
      </c>
      <c r="M419" s="113">
        <f t="shared" si="174"/>
        <v>0</v>
      </c>
      <c r="N419" s="3">
        <v>14</v>
      </c>
      <c r="P419" s="4"/>
      <c r="Q419" s="4"/>
      <c r="R419" s="4"/>
      <c r="S419" s="4"/>
      <c r="T419" s="4"/>
      <c r="U419" s="4"/>
      <c r="V419" s="4"/>
      <c r="W419" s="4"/>
      <c r="X419" s="4"/>
    </row>
    <row r="420" spans="1:24">
      <c r="A420" s="21" t="str">
        <f t="shared" si="147"/>
        <v>a</v>
      </c>
      <c r="C420" s="28"/>
      <c r="D420" s="17" t="s">
        <v>297</v>
      </c>
      <c r="E420" s="10">
        <f t="shared" si="161"/>
        <v>129.16900000000001</v>
      </c>
      <c r="F420" s="10">
        <f t="shared" si="161"/>
        <v>129.16900000000001</v>
      </c>
      <c r="G420" s="10">
        <f t="shared" si="161"/>
        <v>0</v>
      </c>
      <c r="H420" s="159">
        <f t="shared" ref="H420:M420" si="175">H440+H460</f>
        <v>155</v>
      </c>
      <c r="I420" s="159">
        <f t="shared" si="175"/>
        <v>155</v>
      </c>
      <c r="J420" s="159">
        <f t="shared" si="175"/>
        <v>0</v>
      </c>
      <c r="K420" s="113">
        <f t="shared" si="175"/>
        <v>21.917000000000002</v>
      </c>
      <c r="L420" s="113">
        <f t="shared" si="175"/>
        <v>21.917000000000002</v>
      </c>
      <c r="M420" s="113">
        <f t="shared" si="175"/>
        <v>0</v>
      </c>
      <c r="N420" s="3">
        <v>15</v>
      </c>
    </row>
    <row r="421" spans="1:24" s="3" customFormat="1" hidden="1">
      <c r="A421" s="3" t="str">
        <f t="shared" si="147"/>
        <v>b</v>
      </c>
      <c r="C421" s="12"/>
      <c r="D421" s="17" t="s">
        <v>298</v>
      </c>
      <c r="E421" s="10">
        <f t="shared" si="161"/>
        <v>0</v>
      </c>
      <c r="F421" s="10">
        <f t="shared" si="161"/>
        <v>0</v>
      </c>
      <c r="G421" s="10">
        <f t="shared" si="161"/>
        <v>0</v>
      </c>
      <c r="H421" s="159">
        <f t="shared" ref="H421:M421" si="176">H441+H461</f>
        <v>0</v>
      </c>
      <c r="I421" s="159">
        <f t="shared" si="176"/>
        <v>0</v>
      </c>
      <c r="J421" s="159">
        <f t="shared" si="176"/>
        <v>0</v>
      </c>
      <c r="K421" s="113">
        <f t="shared" si="176"/>
        <v>0</v>
      </c>
      <c r="L421" s="113">
        <f t="shared" si="176"/>
        <v>0</v>
      </c>
      <c r="M421" s="113">
        <f t="shared" si="176"/>
        <v>0</v>
      </c>
      <c r="N421" s="3">
        <v>16</v>
      </c>
      <c r="P421" s="4"/>
      <c r="Q421" s="4"/>
      <c r="R421" s="4"/>
      <c r="S421" s="4"/>
      <c r="T421" s="4"/>
      <c r="U421" s="4"/>
      <c r="V421" s="4"/>
      <c r="W421" s="4"/>
      <c r="X421" s="4"/>
    </row>
    <row r="422" spans="1:24" s="3" customFormat="1" hidden="1">
      <c r="A422" s="3" t="str">
        <f t="shared" si="147"/>
        <v>b</v>
      </c>
      <c r="C422" s="12"/>
      <c r="D422" s="17" t="s">
        <v>299</v>
      </c>
      <c r="E422" s="10">
        <f t="shared" si="161"/>
        <v>0</v>
      </c>
      <c r="F422" s="10">
        <f t="shared" si="161"/>
        <v>0</v>
      </c>
      <c r="G422" s="10">
        <f t="shared" si="161"/>
        <v>0</v>
      </c>
      <c r="H422" s="159">
        <f t="shared" ref="H422:M422" si="177">H442+H462</f>
        <v>0</v>
      </c>
      <c r="I422" s="159">
        <f t="shared" si="177"/>
        <v>0</v>
      </c>
      <c r="J422" s="159">
        <f t="shared" si="177"/>
        <v>0</v>
      </c>
      <c r="K422" s="113">
        <f t="shared" si="177"/>
        <v>0</v>
      </c>
      <c r="L422" s="113">
        <f t="shared" si="177"/>
        <v>0</v>
      </c>
      <c r="M422" s="113">
        <f t="shared" si="177"/>
        <v>0</v>
      </c>
      <c r="N422" s="3">
        <v>17</v>
      </c>
      <c r="P422" s="4"/>
      <c r="Q422" s="4"/>
      <c r="R422" s="4"/>
      <c r="S422" s="4"/>
      <c r="T422" s="4"/>
      <c r="U422" s="4"/>
      <c r="V422" s="4"/>
      <c r="W422" s="4"/>
      <c r="X422" s="4"/>
    </row>
    <row r="423" spans="1:24" s="3" customFormat="1" hidden="1">
      <c r="A423" s="3" t="str">
        <f t="shared" si="147"/>
        <v>b</v>
      </c>
      <c r="C423" s="12"/>
      <c r="D423" s="17" t="s">
        <v>300</v>
      </c>
      <c r="E423" s="10">
        <f t="shared" si="161"/>
        <v>0</v>
      </c>
      <c r="F423" s="10">
        <f t="shared" si="161"/>
        <v>0</v>
      </c>
      <c r="G423" s="10">
        <f t="shared" si="161"/>
        <v>0</v>
      </c>
      <c r="H423" s="159">
        <f t="shared" ref="H423:M423" si="178">H443+H463</f>
        <v>0</v>
      </c>
      <c r="I423" s="159">
        <f t="shared" si="178"/>
        <v>0</v>
      </c>
      <c r="J423" s="159">
        <f t="shared" si="178"/>
        <v>0</v>
      </c>
      <c r="K423" s="113">
        <f t="shared" si="178"/>
        <v>0</v>
      </c>
      <c r="L423" s="113">
        <f t="shared" si="178"/>
        <v>0</v>
      </c>
      <c r="M423" s="113">
        <f t="shared" si="178"/>
        <v>0</v>
      </c>
      <c r="N423" s="3">
        <v>18</v>
      </c>
      <c r="P423" s="4"/>
      <c r="Q423" s="4"/>
      <c r="R423" s="4"/>
      <c r="S423" s="4"/>
      <c r="T423" s="4"/>
      <c r="U423" s="4"/>
      <c r="V423" s="4"/>
      <c r="W423" s="4"/>
      <c r="X423" s="4"/>
    </row>
    <row r="424" spans="1:24">
      <c r="A424" s="21" t="str">
        <f t="shared" si="147"/>
        <v>a</v>
      </c>
      <c r="C424" s="28"/>
      <c r="D424" s="23" t="s">
        <v>21</v>
      </c>
      <c r="E424" s="9">
        <f t="shared" si="161"/>
        <v>0</v>
      </c>
      <c r="F424" s="9">
        <f t="shared" si="161"/>
        <v>0</v>
      </c>
      <c r="G424" s="9">
        <f t="shared" si="161"/>
        <v>0</v>
      </c>
      <c r="H424" s="158">
        <f t="shared" ref="H424:M424" si="179">H444+H464</f>
        <v>1035</v>
      </c>
      <c r="I424" s="158">
        <f t="shared" si="179"/>
        <v>1035</v>
      </c>
      <c r="J424" s="158">
        <f t="shared" si="179"/>
        <v>0</v>
      </c>
      <c r="K424" s="112">
        <f t="shared" si="179"/>
        <v>0</v>
      </c>
      <c r="L424" s="112">
        <f t="shared" si="179"/>
        <v>0</v>
      </c>
      <c r="M424" s="112">
        <f t="shared" si="179"/>
        <v>0</v>
      </c>
      <c r="N424" s="3">
        <v>19</v>
      </c>
    </row>
    <row r="425" spans="1:24" s="3" customFormat="1" hidden="1">
      <c r="A425" s="3" t="str">
        <f t="shared" si="147"/>
        <v>b</v>
      </c>
      <c r="C425" s="12"/>
      <c r="D425" s="18" t="s">
        <v>120</v>
      </c>
      <c r="E425" s="9">
        <f t="shared" si="161"/>
        <v>0</v>
      </c>
      <c r="F425" s="9">
        <f t="shared" si="161"/>
        <v>0</v>
      </c>
      <c r="G425" s="9">
        <f t="shared" si="161"/>
        <v>0</v>
      </c>
      <c r="H425" s="158">
        <f t="shared" ref="H425:M425" si="180">H445+H465</f>
        <v>0</v>
      </c>
      <c r="I425" s="158">
        <f t="shared" si="180"/>
        <v>0</v>
      </c>
      <c r="J425" s="158">
        <f t="shared" si="180"/>
        <v>0</v>
      </c>
      <c r="K425" s="112">
        <f t="shared" si="180"/>
        <v>0</v>
      </c>
      <c r="L425" s="112">
        <f t="shared" si="180"/>
        <v>0</v>
      </c>
      <c r="M425" s="112">
        <f t="shared" si="180"/>
        <v>0</v>
      </c>
      <c r="N425" s="3">
        <v>20</v>
      </c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8">
      <c r="A426" s="21" t="str">
        <f t="shared" si="147"/>
        <v>a</v>
      </c>
      <c r="B426" s="21" t="s">
        <v>114</v>
      </c>
      <c r="C426" s="7" t="s">
        <v>187</v>
      </c>
      <c r="D426" s="22" t="s">
        <v>409</v>
      </c>
      <c r="E426" s="176">
        <f t="shared" ref="E426:E438" si="181">F426+G426</f>
        <v>265.65499999999997</v>
      </c>
      <c r="F426" s="176">
        <f>F428+F444+F445</f>
        <v>265.65499999999997</v>
      </c>
      <c r="G426" s="5">
        <f>G428+G444+G445</f>
        <v>0</v>
      </c>
      <c r="H426" s="157">
        <f t="shared" ref="H426:H438" si="182">I426+J426</f>
        <v>1335</v>
      </c>
      <c r="I426" s="157">
        <f>I428+I444+I445</f>
        <v>1335</v>
      </c>
      <c r="J426" s="157">
        <f>J428+J444+J445</f>
        <v>0</v>
      </c>
      <c r="K426" s="110">
        <f t="shared" si="149"/>
        <v>74.875</v>
      </c>
      <c r="L426" s="110">
        <f>L428+L444+L445</f>
        <v>74.875</v>
      </c>
      <c r="M426" s="110">
        <f>M428+M444+M445</f>
        <v>0</v>
      </c>
      <c r="N426" s="3">
        <v>1</v>
      </c>
    </row>
    <row r="427" spans="1:24" hidden="1">
      <c r="A427" s="21" t="str">
        <f t="shared" ref="A427:A490" si="183">IF((E427+H427+K427)&gt;0,"a","b")</f>
        <v>b</v>
      </c>
      <c r="C427" s="28"/>
      <c r="D427" s="19" t="s">
        <v>99</v>
      </c>
      <c r="E427" s="8">
        <f t="shared" si="181"/>
        <v>0</v>
      </c>
      <c r="F427" s="8">
        <v>0</v>
      </c>
      <c r="G427" s="8"/>
      <c r="H427" s="204">
        <f t="shared" si="182"/>
        <v>0</v>
      </c>
      <c r="I427" s="204">
        <v>0</v>
      </c>
      <c r="J427" s="204"/>
      <c r="K427" s="111">
        <f t="shared" ref="K427:K470" si="184">L427+M427</f>
        <v>0</v>
      </c>
      <c r="L427" s="111">
        <v>0</v>
      </c>
      <c r="M427" s="111"/>
      <c r="N427" s="3">
        <v>2</v>
      </c>
    </row>
    <row r="428" spans="1:24">
      <c r="A428" s="21" t="str">
        <f t="shared" si="183"/>
        <v>a</v>
      </c>
      <c r="C428" s="28"/>
      <c r="D428" s="23" t="s">
        <v>5</v>
      </c>
      <c r="E428" s="9">
        <f t="shared" si="181"/>
        <v>265.65499999999997</v>
      </c>
      <c r="F428" s="9">
        <f>F429+F430+F440+F441+F442+F443</f>
        <v>265.65499999999997</v>
      </c>
      <c r="G428" s="9">
        <f>G429+G430+G440+G441+G442+G443</f>
        <v>0</v>
      </c>
      <c r="H428" s="158">
        <f t="shared" si="182"/>
        <v>300</v>
      </c>
      <c r="I428" s="158">
        <f>I429+I430+I440+I441+I442+I443</f>
        <v>300</v>
      </c>
      <c r="J428" s="158">
        <f>J429+J430+J440+J441+J442+J443</f>
        <v>0</v>
      </c>
      <c r="K428" s="112">
        <f t="shared" si="184"/>
        <v>74.875</v>
      </c>
      <c r="L428" s="112">
        <f>L429+L430+L440+L441+L442+L443</f>
        <v>74.875</v>
      </c>
      <c r="M428" s="112">
        <f>M429+M430+M440+M441+M442+M443</f>
        <v>0</v>
      </c>
      <c r="N428" s="3">
        <v>3</v>
      </c>
    </row>
    <row r="429" spans="1:24" hidden="1">
      <c r="A429" s="21" t="str">
        <f t="shared" si="183"/>
        <v>b</v>
      </c>
      <c r="C429" s="28"/>
      <c r="D429" s="17" t="s">
        <v>301</v>
      </c>
      <c r="E429" s="10">
        <f t="shared" si="181"/>
        <v>0</v>
      </c>
      <c r="F429" s="10"/>
      <c r="G429" s="10"/>
      <c r="H429" s="159">
        <f t="shared" si="182"/>
        <v>0</v>
      </c>
      <c r="I429" s="159"/>
      <c r="J429" s="159"/>
      <c r="K429" s="113">
        <f t="shared" si="184"/>
        <v>0</v>
      </c>
      <c r="L429" s="113"/>
      <c r="M429" s="113"/>
      <c r="N429" s="3">
        <v>4</v>
      </c>
    </row>
    <row r="430" spans="1:24">
      <c r="A430" s="21" t="str">
        <f t="shared" si="183"/>
        <v>a</v>
      </c>
      <c r="C430" s="28"/>
      <c r="D430" s="17" t="s">
        <v>295</v>
      </c>
      <c r="E430" s="10">
        <f t="shared" si="181"/>
        <v>265.65499999999997</v>
      </c>
      <c r="F430" s="10">
        <f>F431+F432+F433+F434+F435+F436+F437+F438</f>
        <v>265.65499999999997</v>
      </c>
      <c r="G430" s="10">
        <f>G431+G432+G433+G434+G435+G436+G437+G438</f>
        <v>0</v>
      </c>
      <c r="H430" s="159">
        <f t="shared" si="182"/>
        <v>300</v>
      </c>
      <c r="I430" s="159">
        <f>I431+I432+I433+I434+I435+I436+I437+I438</f>
        <v>300</v>
      </c>
      <c r="J430" s="159">
        <f>J431+J432+J433+J434+J435+J436+J437+J438</f>
        <v>0</v>
      </c>
      <c r="K430" s="113">
        <f t="shared" si="184"/>
        <v>74.875</v>
      </c>
      <c r="L430" s="113">
        <f>L431+L432+L433+L434+L435+L436+L437+L438</f>
        <v>74.875</v>
      </c>
      <c r="M430" s="113">
        <f>M431+M432+M433+M434+M435+M436+M437+M438</f>
        <v>0</v>
      </c>
      <c r="N430" s="3">
        <v>5</v>
      </c>
    </row>
    <row r="431" spans="1:24" s="3" customFormat="1" ht="22.5" hidden="1">
      <c r="A431" s="3" t="s">
        <v>289</v>
      </c>
      <c r="C431" s="12"/>
      <c r="D431" s="16" t="s">
        <v>290</v>
      </c>
      <c r="E431" s="176">
        <f t="shared" si="181"/>
        <v>0</v>
      </c>
      <c r="F431" s="176"/>
      <c r="G431" s="5"/>
      <c r="H431" s="157">
        <f t="shared" si="182"/>
        <v>0</v>
      </c>
      <c r="I431" s="157"/>
      <c r="J431" s="157"/>
      <c r="K431" s="110">
        <f t="shared" si="184"/>
        <v>0</v>
      </c>
      <c r="L431" s="110"/>
      <c r="M431" s="110"/>
      <c r="N431" s="3">
        <v>6</v>
      </c>
      <c r="P431" s="4"/>
      <c r="Q431" s="4"/>
      <c r="R431" s="4"/>
      <c r="S431" s="4"/>
      <c r="T431" s="4"/>
      <c r="U431" s="4"/>
      <c r="V431" s="4"/>
      <c r="W431" s="4"/>
      <c r="X431" s="4"/>
    </row>
    <row r="432" spans="1:24" s="3" customFormat="1" hidden="1">
      <c r="A432" s="3" t="s">
        <v>289</v>
      </c>
      <c r="C432" s="12"/>
      <c r="D432" s="16" t="s">
        <v>102</v>
      </c>
      <c r="E432" s="176">
        <f t="shared" si="181"/>
        <v>0</v>
      </c>
      <c r="F432" s="176"/>
      <c r="G432" s="5"/>
      <c r="H432" s="157">
        <f t="shared" si="182"/>
        <v>0</v>
      </c>
      <c r="I432" s="157"/>
      <c r="J432" s="157"/>
      <c r="K432" s="110">
        <f t="shared" si="184"/>
        <v>0</v>
      </c>
      <c r="L432" s="110"/>
      <c r="M432" s="110"/>
      <c r="N432" s="3">
        <v>7</v>
      </c>
      <c r="P432" s="4"/>
      <c r="Q432" s="4"/>
      <c r="R432" s="4"/>
      <c r="S432" s="4"/>
      <c r="T432" s="4"/>
      <c r="U432" s="4"/>
      <c r="V432" s="4"/>
      <c r="W432" s="4"/>
      <c r="X432" s="4"/>
    </row>
    <row r="433" spans="1:24" s="3" customFormat="1" hidden="1">
      <c r="A433" s="3" t="s">
        <v>289</v>
      </c>
      <c r="C433" s="12"/>
      <c r="D433" s="16" t="s">
        <v>101</v>
      </c>
      <c r="E433" s="176">
        <f t="shared" si="181"/>
        <v>265.65499999999997</v>
      </c>
      <c r="F433" s="176">
        <v>265.65499999999997</v>
      </c>
      <c r="G433" s="5"/>
      <c r="H433" s="157">
        <f t="shared" si="182"/>
        <v>300</v>
      </c>
      <c r="I433" s="157">
        <v>300</v>
      </c>
      <c r="J433" s="157"/>
      <c r="K433" s="110">
        <f t="shared" si="184"/>
        <v>74.875</v>
      </c>
      <c r="L433" s="110">
        <v>74.875</v>
      </c>
      <c r="M433" s="110"/>
      <c r="N433" s="3">
        <v>8</v>
      </c>
      <c r="P433" s="4"/>
      <c r="Q433" s="4"/>
      <c r="R433" s="4"/>
      <c r="S433" s="4"/>
      <c r="T433" s="4"/>
      <c r="U433" s="4"/>
      <c r="V433" s="4"/>
      <c r="W433" s="4"/>
      <c r="X433" s="4"/>
    </row>
    <row r="434" spans="1:24" s="3" customFormat="1" hidden="1">
      <c r="A434" s="3" t="s">
        <v>289</v>
      </c>
      <c r="C434" s="12"/>
      <c r="D434" s="16" t="s">
        <v>291</v>
      </c>
      <c r="E434" s="176">
        <f t="shared" si="181"/>
        <v>0</v>
      </c>
      <c r="F434" s="176"/>
      <c r="G434" s="5"/>
      <c r="H434" s="157">
        <f t="shared" si="182"/>
        <v>0</v>
      </c>
      <c r="I434" s="157">
        <v>0</v>
      </c>
      <c r="J434" s="157"/>
      <c r="K434" s="110">
        <f t="shared" si="184"/>
        <v>0</v>
      </c>
      <c r="L434" s="110"/>
      <c r="M434" s="110"/>
      <c r="N434" s="3">
        <v>9</v>
      </c>
      <c r="P434" s="4"/>
      <c r="Q434" s="4"/>
      <c r="R434" s="4"/>
      <c r="S434" s="4"/>
      <c r="T434" s="4"/>
      <c r="U434" s="4"/>
      <c r="V434" s="4"/>
      <c r="W434" s="4"/>
      <c r="X434" s="4"/>
    </row>
    <row r="435" spans="1:24" s="3" customFormat="1" hidden="1">
      <c r="A435" s="3" t="s">
        <v>289</v>
      </c>
      <c r="C435" s="12"/>
      <c r="D435" s="16" t="s">
        <v>100</v>
      </c>
      <c r="E435" s="176">
        <f t="shared" si="181"/>
        <v>0</v>
      </c>
      <c r="F435" s="176"/>
      <c r="G435" s="5"/>
      <c r="H435" s="157">
        <f t="shared" si="182"/>
        <v>0</v>
      </c>
      <c r="I435" s="157">
        <v>0</v>
      </c>
      <c r="J435" s="157"/>
      <c r="K435" s="110">
        <f t="shared" si="184"/>
        <v>0</v>
      </c>
      <c r="L435" s="110">
        <v>0</v>
      </c>
      <c r="M435" s="110"/>
      <c r="N435" s="3">
        <v>10</v>
      </c>
      <c r="P435" s="4"/>
      <c r="Q435" s="4"/>
      <c r="R435" s="4"/>
      <c r="S435" s="4"/>
      <c r="T435" s="4"/>
      <c r="U435" s="4"/>
      <c r="V435" s="4"/>
      <c r="W435" s="4"/>
      <c r="X435" s="4"/>
    </row>
    <row r="436" spans="1:24" s="3" customFormat="1" ht="33.75" hidden="1">
      <c r="A436" s="3" t="s">
        <v>289</v>
      </c>
      <c r="C436" s="12"/>
      <c r="D436" s="16" t="s">
        <v>292</v>
      </c>
      <c r="E436" s="176">
        <f t="shared" si="181"/>
        <v>0</v>
      </c>
      <c r="F436" s="176"/>
      <c r="G436" s="5"/>
      <c r="H436" s="157">
        <f t="shared" si="182"/>
        <v>0</v>
      </c>
      <c r="I436" s="157"/>
      <c r="J436" s="157"/>
      <c r="K436" s="110">
        <f t="shared" si="184"/>
        <v>0</v>
      </c>
      <c r="L436" s="110"/>
      <c r="M436" s="110"/>
      <c r="N436" s="3">
        <v>11</v>
      </c>
      <c r="P436" s="4"/>
      <c r="Q436" s="4"/>
      <c r="R436" s="4"/>
      <c r="S436" s="4"/>
      <c r="T436" s="4"/>
      <c r="U436" s="4"/>
      <c r="V436" s="4"/>
      <c r="W436" s="4"/>
      <c r="X436" s="4"/>
    </row>
    <row r="437" spans="1:24" s="3" customFormat="1" ht="33.75" hidden="1">
      <c r="A437" s="3" t="s">
        <v>289</v>
      </c>
      <c r="C437" s="12"/>
      <c r="D437" s="16" t="s">
        <v>293</v>
      </c>
      <c r="E437" s="176">
        <f t="shared" si="181"/>
        <v>0</v>
      </c>
      <c r="F437" s="176"/>
      <c r="G437" s="5"/>
      <c r="H437" s="157">
        <f t="shared" si="182"/>
        <v>0</v>
      </c>
      <c r="I437" s="157"/>
      <c r="J437" s="157"/>
      <c r="K437" s="110">
        <f t="shared" si="184"/>
        <v>0</v>
      </c>
      <c r="L437" s="110"/>
      <c r="M437" s="110"/>
      <c r="N437" s="3">
        <v>12</v>
      </c>
      <c r="P437" s="4"/>
      <c r="Q437" s="4"/>
      <c r="R437" s="4"/>
      <c r="S437" s="4"/>
      <c r="T437" s="4"/>
      <c r="U437" s="4"/>
      <c r="V437" s="4"/>
      <c r="W437" s="4"/>
      <c r="X437" s="4"/>
    </row>
    <row r="438" spans="1:24" s="3" customFormat="1" ht="22.5" hidden="1">
      <c r="A438" s="3" t="s">
        <v>289</v>
      </c>
      <c r="C438" s="12"/>
      <c r="D438" s="16" t="s">
        <v>294</v>
      </c>
      <c r="E438" s="176">
        <f t="shared" si="181"/>
        <v>0</v>
      </c>
      <c r="F438" s="176"/>
      <c r="G438" s="5"/>
      <c r="H438" s="157">
        <f t="shared" si="182"/>
        <v>0</v>
      </c>
      <c r="I438" s="157"/>
      <c r="J438" s="157"/>
      <c r="K438" s="110">
        <f t="shared" si="184"/>
        <v>0</v>
      </c>
      <c r="L438" s="110"/>
      <c r="M438" s="110"/>
      <c r="N438" s="3">
        <v>13</v>
      </c>
      <c r="O438" s="3" t="s">
        <v>114</v>
      </c>
      <c r="P438" s="4"/>
      <c r="Q438" s="4"/>
      <c r="R438" s="4"/>
      <c r="S438" s="4"/>
      <c r="T438" s="4"/>
      <c r="U438" s="4"/>
      <c r="V438" s="4"/>
      <c r="W438" s="4"/>
      <c r="X438" s="4"/>
    </row>
    <row r="439" spans="1:24" s="3" customFormat="1" hidden="1">
      <c r="A439" s="3" t="str">
        <f t="shared" si="183"/>
        <v>b</v>
      </c>
      <c r="C439" s="12"/>
      <c r="D439" s="17" t="s">
        <v>296</v>
      </c>
      <c r="E439" s="10"/>
      <c r="F439" s="10">
        <v>0</v>
      </c>
      <c r="G439" s="10"/>
      <c r="H439" s="159"/>
      <c r="I439" s="159">
        <v>0</v>
      </c>
      <c r="J439" s="159"/>
      <c r="K439" s="113">
        <f t="shared" si="184"/>
        <v>0</v>
      </c>
      <c r="L439" s="113"/>
      <c r="M439" s="113"/>
      <c r="N439" s="3">
        <v>14</v>
      </c>
      <c r="P439" s="4"/>
      <c r="Q439" s="4"/>
      <c r="R439" s="4"/>
      <c r="S439" s="4"/>
      <c r="T439" s="4"/>
      <c r="U439" s="4"/>
      <c r="V439" s="4"/>
      <c r="W439" s="4"/>
      <c r="X439" s="4"/>
    </row>
    <row r="440" spans="1:24" hidden="1">
      <c r="A440" s="21" t="str">
        <f t="shared" si="183"/>
        <v>b</v>
      </c>
      <c r="C440" s="28"/>
      <c r="D440" s="17" t="s">
        <v>297</v>
      </c>
      <c r="E440" s="10">
        <f t="shared" ref="E440:E458" si="185">F440+G440</f>
        <v>0</v>
      </c>
      <c r="F440" s="10"/>
      <c r="G440" s="10"/>
      <c r="H440" s="159">
        <f t="shared" ref="H440:H458" si="186">I440+J440</f>
        <v>0</v>
      </c>
      <c r="I440" s="159"/>
      <c r="J440" s="159"/>
      <c r="K440" s="113">
        <f t="shared" si="184"/>
        <v>0</v>
      </c>
      <c r="L440" s="113"/>
      <c r="M440" s="113"/>
      <c r="N440" s="3">
        <v>15</v>
      </c>
    </row>
    <row r="441" spans="1:24" s="3" customFormat="1" hidden="1">
      <c r="A441" s="3" t="str">
        <f t="shared" si="183"/>
        <v>b</v>
      </c>
      <c r="C441" s="12"/>
      <c r="D441" s="17" t="s">
        <v>298</v>
      </c>
      <c r="E441" s="10">
        <f t="shared" si="185"/>
        <v>0</v>
      </c>
      <c r="F441" s="10">
        <v>0</v>
      </c>
      <c r="G441" s="10"/>
      <c r="H441" s="159">
        <f t="shared" si="186"/>
        <v>0</v>
      </c>
      <c r="I441" s="159"/>
      <c r="J441" s="159"/>
      <c r="K441" s="113">
        <f t="shared" si="184"/>
        <v>0</v>
      </c>
      <c r="L441" s="113"/>
      <c r="M441" s="113"/>
      <c r="N441" s="3">
        <v>16</v>
      </c>
      <c r="P441" s="4"/>
      <c r="Q441" s="4"/>
      <c r="R441" s="4"/>
      <c r="S441" s="4"/>
      <c r="T441" s="4"/>
      <c r="U441" s="4"/>
      <c r="V441" s="4"/>
      <c r="W441" s="4"/>
      <c r="X441" s="4"/>
    </row>
    <row r="442" spans="1:24" s="3" customFormat="1" hidden="1">
      <c r="A442" s="3" t="str">
        <f t="shared" si="183"/>
        <v>b</v>
      </c>
      <c r="C442" s="12"/>
      <c r="D442" s="17" t="s">
        <v>299</v>
      </c>
      <c r="E442" s="10">
        <f t="shared" si="185"/>
        <v>0</v>
      </c>
      <c r="F442" s="10">
        <v>0</v>
      </c>
      <c r="G442" s="10"/>
      <c r="H442" s="159">
        <f t="shared" si="186"/>
        <v>0</v>
      </c>
      <c r="I442" s="159"/>
      <c r="J442" s="159"/>
      <c r="K442" s="113">
        <f t="shared" si="184"/>
        <v>0</v>
      </c>
      <c r="L442" s="113"/>
      <c r="M442" s="113"/>
      <c r="N442" s="3">
        <v>17</v>
      </c>
      <c r="P442" s="4"/>
      <c r="Q442" s="4"/>
      <c r="R442" s="4"/>
      <c r="S442" s="4"/>
      <c r="T442" s="4"/>
      <c r="U442" s="4"/>
      <c r="V442" s="4"/>
      <c r="W442" s="4"/>
      <c r="X442" s="4"/>
    </row>
    <row r="443" spans="1:24" s="3" customFormat="1" hidden="1">
      <c r="A443" s="3" t="str">
        <f t="shared" si="183"/>
        <v>b</v>
      </c>
      <c r="C443" s="12"/>
      <c r="D443" s="17" t="s">
        <v>300</v>
      </c>
      <c r="E443" s="10">
        <f t="shared" si="185"/>
        <v>0</v>
      </c>
      <c r="F443" s="10">
        <v>0</v>
      </c>
      <c r="G443" s="10"/>
      <c r="H443" s="159">
        <f t="shared" si="186"/>
        <v>0</v>
      </c>
      <c r="I443" s="159"/>
      <c r="J443" s="159"/>
      <c r="K443" s="113">
        <f t="shared" si="184"/>
        <v>0</v>
      </c>
      <c r="L443" s="113"/>
      <c r="M443" s="113"/>
      <c r="N443" s="3">
        <v>18</v>
      </c>
      <c r="P443" s="4"/>
      <c r="Q443" s="4"/>
      <c r="R443" s="4"/>
      <c r="S443" s="4"/>
      <c r="T443" s="4"/>
      <c r="U443" s="4"/>
      <c r="V443" s="4"/>
      <c r="W443" s="4"/>
      <c r="X443" s="4"/>
    </row>
    <row r="444" spans="1:24">
      <c r="A444" s="21" t="str">
        <f t="shared" si="183"/>
        <v>a</v>
      </c>
      <c r="C444" s="28"/>
      <c r="D444" s="23" t="s">
        <v>21</v>
      </c>
      <c r="E444" s="9">
        <f t="shared" si="185"/>
        <v>0</v>
      </c>
      <c r="F444" s="9"/>
      <c r="G444" s="9"/>
      <c r="H444" s="158">
        <f t="shared" si="186"/>
        <v>1035</v>
      </c>
      <c r="I444" s="158">
        <v>1035</v>
      </c>
      <c r="J444" s="158"/>
      <c r="K444" s="112">
        <f t="shared" si="184"/>
        <v>0</v>
      </c>
      <c r="L444" s="112"/>
      <c r="M444" s="112"/>
      <c r="N444" s="3">
        <v>19</v>
      </c>
    </row>
    <row r="445" spans="1:24" s="3" customFormat="1" hidden="1">
      <c r="A445" s="3" t="str">
        <f t="shared" si="183"/>
        <v>b</v>
      </c>
      <c r="C445" s="12"/>
      <c r="D445" s="18" t="s">
        <v>120</v>
      </c>
      <c r="E445" s="9">
        <f t="shared" si="185"/>
        <v>0</v>
      </c>
      <c r="F445" s="9"/>
      <c r="G445" s="9"/>
      <c r="H445" s="158">
        <f t="shared" si="186"/>
        <v>0</v>
      </c>
      <c r="I445" s="158"/>
      <c r="J445" s="158"/>
      <c r="K445" s="112">
        <f t="shared" si="184"/>
        <v>0</v>
      </c>
      <c r="L445" s="112"/>
      <c r="M445" s="112"/>
      <c r="N445" s="3">
        <v>20</v>
      </c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8">
      <c r="A446" s="21" t="str">
        <f t="shared" si="183"/>
        <v>a</v>
      </c>
      <c r="B446" s="21" t="s">
        <v>114</v>
      </c>
      <c r="C446" s="7" t="s">
        <v>188</v>
      </c>
      <c r="D446" s="98" t="s">
        <v>491</v>
      </c>
      <c r="E446" s="176">
        <f t="shared" si="185"/>
        <v>129.16900000000001</v>
      </c>
      <c r="F446" s="176">
        <f>F448+F464+F465</f>
        <v>129.16900000000001</v>
      </c>
      <c r="G446" s="5">
        <f>G448+G464+G465</f>
        <v>0</v>
      </c>
      <c r="H446" s="157">
        <f t="shared" si="186"/>
        <v>155</v>
      </c>
      <c r="I446" s="157">
        <f>I448+I464+I465</f>
        <v>155</v>
      </c>
      <c r="J446" s="157">
        <f>J448+J464+J465</f>
        <v>0</v>
      </c>
      <c r="K446" s="110">
        <f t="shared" si="184"/>
        <v>21.917000000000002</v>
      </c>
      <c r="L446" s="110">
        <f>L448+L464+L465</f>
        <v>21.917000000000002</v>
      </c>
      <c r="M446" s="110">
        <f>M448+M464+M465</f>
        <v>0</v>
      </c>
      <c r="N446" s="3">
        <v>1</v>
      </c>
    </row>
    <row r="447" spans="1:24" s="3" customFormat="1">
      <c r="A447" s="3" t="str">
        <f t="shared" si="183"/>
        <v>a</v>
      </c>
      <c r="C447" s="12"/>
      <c r="D447" s="19" t="s">
        <v>99</v>
      </c>
      <c r="E447" s="161">
        <f t="shared" si="185"/>
        <v>8</v>
      </c>
      <c r="F447" s="161">
        <v>8</v>
      </c>
      <c r="G447" s="8"/>
      <c r="H447" s="163">
        <f t="shared" si="186"/>
        <v>8</v>
      </c>
      <c r="I447" s="163">
        <v>8</v>
      </c>
      <c r="J447" s="204"/>
      <c r="K447" s="161">
        <f t="shared" si="184"/>
        <v>8</v>
      </c>
      <c r="L447" s="161">
        <v>8</v>
      </c>
      <c r="M447" s="162"/>
      <c r="N447" s="3">
        <v>2</v>
      </c>
      <c r="P447" s="4"/>
      <c r="Q447" s="4"/>
      <c r="R447" s="4"/>
      <c r="S447" s="4"/>
      <c r="T447" s="4"/>
      <c r="U447" s="4"/>
      <c r="V447" s="4"/>
      <c r="W447" s="4"/>
      <c r="X447" s="4"/>
    </row>
    <row r="448" spans="1:24" s="3" customFormat="1">
      <c r="A448" s="3" t="str">
        <f t="shared" si="183"/>
        <v>a</v>
      </c>
      <c r="C448" s="12"/>
      <c r="D448" s="18" t="s">
        <v>5</v>
      </c>
      <c r="E448" s="9">
        <f t="shared" si="185"/>
        <v>129.16900000000001</v>
      </c>
      <c r="F448" s="9">
        <f>F449+F450+F460+F461+F462+F463</f>
        <v>129.16900000000001</v>
      </c>
      <c r="G448" s="9">
        <f>G449+G450+G460+G461+G462+G463</f>
        <v>0</v>
      </c>
      <c r="H448" s="158">
        <f t="shared" si="186"/>
        <v>155</v>
      </c>
      <c r="I448" s="158">
        <f>I449+I450+I460+I461+I462+I463</f>
        <v>155</v>
      </c>
      <c r="J448" s="158">
        <f>J449+J450+J460+J461+J462+J463</f>
        <v>0</v>
      </c>
      <c r="K448" s="112">
        <f t="shared" si="184"/>
        <v>21.917000000000002</v>
      </c>
      <c r="L448" s="112">
        <f>L449+L450+L460+L461+L462+L463</f>
        <v>21.917000000000002</v>
      </c>
      <c r="M448" s="112">
        <f>M449+M450+M460+M461+M462+M463</f>
        <v>0</v>
      </c>
      <c r="N448" s="3">
        <v>3</v>
      </c>
      <c r="P448" s="4"/>
      <c r="Q448" s="4"/>
      <c r="R448" s="4"/>
      <c r="S448" s="4"/>
      <c r="T448" s="4"/>
      <c r="U448" s="4"/>
      <c r="V448" s="4"/>
      <c r="W448" s="4"/>
      <c r="X448" s="4"/>
    </row>
    <row r="449" spans="1:24" s="3" customFormat="1" hidden="1">
      <c r="A449" s="3" t="str">
        <f t="shared" si="183"/>
        <v>b</v>
      </c>
      <c r="C449" s="12"/>
      <c r="D449" s="17" t="s">
        <v>301</v>
      </c>
      <c r="E449" s="10">
        <f t="shared" si="185"/>
        <v>0</v>
      </c>
      <c r="F449" s="10"/>
      <c r="G449" s="10"/>
      <c r="H449" s="159">
        <f t="shared" si="186"/>
        <v>0</v>
      </c>
      <c r="I449" s="159"/>
      <c r="J449" s="159"/>
      <c r="K449" s="113">
        <f t="shared" si="184"/>
        <v>0</v>
      </c>
      <c r="L449" s="113"/>
      <c r="M449" s="113"/>
      <c r="N449" s="3">
        <v>4</v>
      </c>
      <c r="P449" s="4">
        <f>K449-H449</f>
        <v>0</v>
      </c>
      <c r="Q449" s="4">
        <f>K449-E449</f>
        <v>0</v>
      </c>
      <c r="R449" s="4">
        <f>H449-E449</f>
        <v>0</v>
      </c>
      <c r="S449" s="4"/>
      <c r="T449" s="4"/>
      <c r="U449" s="4"/>
      <c r="V449" s="4"/>
      <c r="W449" s="4"/>
      <c r="X449" s="4"/>
    </row>
    <row r="450" spans="1:24" s="3" customFormat="1" hidden="1">
      <c r="A450" s="3" t="str">
        <f t="shared" si="183"/>
        <v>b</v>
      </c>
      <c r="C450" s="12"/>
      <c r="D450" s="17" t="s">
        <v>295</v>
      </c>
      <c r="E450" s="10">
        <f t="shared" si="185"/>
        <v>0</v>
      </c>
      <c r="F450" s="10">
        <f>F451+F452+F453+F454+F455+F456+F457+F458</f>
        <v>0</v>
      </c>
      <c r="G450" s="10">
        <f>G451+G452+G453+G454+G455+G456+G457+G458</f>
        <v>0</v>
      </c>
      <c r="H450" s="159">
        <f t="shared" si="186"/>
        <v>0</v>
      </c>
      <c r="I450" s="159">
        <f>I451+I452+I453+I454+I455+I456+I457+I458</f>
        <v>0</v>
      </c>
      <c r="J450" s="159">
        <f>J451+J452+J453+J454+J455+J456+J457+J458</f>
        <v>0</v>
      </c>
      <c r="K450" s="113">
        <f t="shared" si="184"/>
        <v>0</v>
      </c>
      <c r="L450" s="113">
        <f>L451+L452+L453+L454+L455+L456+L457+L458</f>
        <v>0</v>
      </c>
      <c r="M450" s="113">
        <f>M451+M452+M453+M454+M455+M456+M457+M458</f>
        <v>0</v>
      </c>
      <c r="N450" s="3">
        <v>5</v>
      </c>
      <c r="P450" s="4"/>
      <c r="Q450" s="4"/>
      <c r="R450" s="4"/>
      <c r="S450" s="4"/>
      <c r="T450" s="4"/>
      <c r="U450" s="4"/>
      <c r="V450" s="4"/>
      <c r="W450" s="4"/>
      <c r="X450" s="4"/>
    </row>
    <row r="451" spans="1:24" s="3" customFormat="1" ht="22.5" hidden="1">
      <c r="A451" s="3" t="s">
        <v>289</v>
      </c>
      <c r="C451" s="12"/>
      <c r="D451" s="16" t="s">
        <v>290</v>
      </c>
      <c r="E451" s="176">
        <f t="shared" si="185"/>
        <v>0</v>
      </c>
      <c r="F451" s="176"/>
      <c r="G451" s="5"/>
      <c r="H451" s="157">
        <f t="shared" si="186"/>
        <v>0</v>
      </c>
      <c r="I451" s="157"/>
      <c r="J451" s="157"/>
      <c r="K451" s="110">
        <f t="shared" si="184"/>
        <v>0</v>
      </c>
      <c r="L451" s="110"/>
      <c r="M451" s="110"/>
      <c r="N451" s="3">
        <v>6</v>
      </c>
      <c r="P451" s="4"/>
      <c r="Q451" s="4"/>
      <c r="R451" s="4"/>
      <c r="S451" s="4"/>
      <c r="T451" s="4"/>
      <c r="U451" s="4"/>
      <c r="V451" s="4"/>
      <c r="W451" s="4"/>
      <c r="X451" s="4"/>
    </row>
    <row r="452" spans="1:24" s="3" customFormat="1" hidden="1">
      <c r="A452" s="3" t="s">
        <v>289</v>
      </c>
      <c r="C452" s="12"/>
      <c r="D452" s="16" t="s">
        <v>102</v>
      </c>
      <c r="E452" s="176">
        <f t="shared" si="185"/>
        <v>0</v>
      </c>
      <c r="F452" s="176"/>
      <c r="G452" s="5"/>
      <c r="H452" s="157">
        <f t="shared" si="186"/>
        <v>0</v>
      </c>
      <c r="I452" s="157"/>
      <c r="J452" s="157"/>
      <c r="K452" s="110">
        <f t="shared" si="184"/>
        <v>0</v>
      </c>
      <c r="L452" s="110"/>
      <c r="M452" s="110"/>
      <c r="N452" s="3">
        <v>7</v>
      </c>
      <c r="P452" s="4"/>
      <c r="Q452" s="4"/>
      <c r="R452" s="4"/>
      <c r="S452" s="4"/>
      <c r="T452" s="4"/>
      <c r="U452" s="4"/>
      <c r="V452" s="4"/>
      <c r="W452" s="4"/>
      <c r="X452" s="4"/>
    </row>
    <row r="453" spans="1:24" s="3" customFormat="1" hidden="1">
      <c r="A453" s="3" t="s">
        <v>289</v>
      </c>
      <c r="C453" s="12"/>
      <c r="D453" s="16" t="s">
        <v>101</v>
      </c>
      <c r="E453" s="176">
        <f t="shared" si="185"/>
        <v>0</v>
      </c>
      <c r="F453" s="176"/>
      <c r="G453" s="5"/>
      <c r="H453" s="157">
        <f t="shared" si="186"/>
        <v>0</v>
      </c>
      <c r="I453" s="157"/>
      <c r="J453" s="157"/>
      <c r="K453" s="110">
        <f t="shared" si="184"/>
        <v>0</v>
      </c>
      <c r="L453" s="110"/>
      <c r="M453" s="110"/>
      <c r="N453" s="3">
        <v>8</v>
      </c>
      <c r="P453" s="4"/>
      <c r="Q453" s="4"/>
      <c r="R453" s="4"/>
      <c r="S453" s="4"/>
      <c r="T453" s="4"/>
      <c r="U453" s="4"/>
      <c r="V453" s="4"/>
      <c r="W453" s="4"/>
      <c r="X453" s="4"/>
    </row>
    <row r="454" spans="1:24" s="3" customFormat="1" hidden="1">
      <c r="A454" s="3" t="s">
        <v>289</v>
      </c>
      <c r="C454" s="12"/>
      <c r="D454" s="16" t="s">
        <v>291</v>
      </c>
      <c r="E454" s="176">
        <f t="shared" si="185"/>
        <v>0</v>
      </c>
      <c r="F454" s="176"/>
      <c r="G454" s="5"/>
      <c r="H454" s="157">
        <f t="shared" si="186"/>
        <v>0</v>
      </c>
      <c r="I454" s="157"/>
      <c r="J454" s="157"/>
      <c r="K454" s="110">
        <f t="shared" si="184"/>
        <v>0</v>
      </c>
      <c r="L454" s="110"/>
      <c r="M454" s="110"/>
      <c r="N454" s="3">
        <v>9</v>
      </c>
      <c r="P454" s="4"/>
      <c r="Q454" s="4"/>
      <c r="R454" s="4"/>
      <c r="S454" s="4"/>
      <c r="T454" s="4"/>
      <c r="U454" s="4"/>
      <c r="V454" s="4"/>
      <c r="W454" s="4"/>
      <c r="X454" s="4"/>
    </row>
    <row r="455" spans="1:24" s="3" customFormat="1" hidden="1">
      <c r="A455" s="3" t="s">
        <v>289</v>
      </c>
      <c r="C455" s="12"/>
      <c r="D455" s="16" t="s">
        <v>100</v>
      </c>
      <c r="E455" s="176">
        <f t="shared" si="185"/>
        <v>0</v>
      </c>
      <c r="F455" s="176"/>
      <c r="G455" s="5"/>
      <c r="H455" s="157">
        <f t="shared" si="186"/>
        <v>0</v>
      </c>
      <c r="I455" s="157"/>
      <c r="J455" s="157"/>
      <c r="K455" s="110">
        <f t="shared" si="184"/>
        <v>0</v>
      </c>
      <c r="L455" s="110"/>
      <c r="M455" s="110"/>
      <c r="N455" s="3">
        <v>10</v>
      </c>
      <c r="P455" s="4"/>
      <c r="Q455" s="4"/>
      <c r="R455" s="4"/>
      <c r="S455" s="4"/>
      <c r="T455" s="4"/>
      <c r="U455" s="4"/>
      <c r="V455" s="4"/>
      <c r="W455" s="4"/>
      <c r="X455" s="4"/>
    </row>
    <row r="456" spans="1:24" s="3" customFormat="1" ht="33.75" hidden="1">
      <c r="A456" s="3" t="s">
        <v>289</v>
      </c>
      <c r="C456" s="12"/>
      <c r="D456" s="16" t="s">
        <v>292</v>
      </c>
      <c r="E456" s="176">
        <f t="shared" si="185"/>
        <v>0</v>
      </c>
      <c r="F456" s="176"/>
      <c r="G456" s="5"/>
      <c r="H456" s="157">
        <f t="shared" si="186"/>
        <v>0</v>
      </c>
      <c r="I456" s="157"/>
      <c r="J456" s="157"/>
      <c r="K456" s="110">
        <f t="shared" si="184"/>
        <v>0</v>
      </c>
      <c r="L456" s="110"/>
      <c r="M456" s="110"/>
      <c r="N456" s="3">
        <v>11</v>
      </c>
      <c r="P456" s="4"/>
      <c r="Q456" s="4"/>
      <c r="R456" s="4"/>
      <c r="S456" s="4"/>
      <c r="T456" s="4"/>
      <c r="U456" s="4"/>
      <c r="V456" s="4"/>
      <c r="W456" s="4"/>
      <c r="X456" s="4"/>
    </row>
    <row r="457" spans="1:24" s="3" customFormat="1" ht="33.75" hidden="1">
      <c r="A457" s="3" t="s">
        <v>289</v>
      </c>
      <c r="C457" s="12"/>
      <c r="D457" s="16" t="s">
        <v>293</v>
      </c>
      <c r="E457" s="176">
        <f t="shared" si="185"/>
        <v>0</v>
      </c>
      <c r="F457" s="176"/>
      <c r="G457" s="5"/>
      <c r="H457" s="157">
        <f t="shared" si="186"/>
        <v>0</v>
      </c>
      <c r="I457" s="157"/>
      <c r="J457" s="157"/>
      <c r="K457" s="110">
        <f t="shared" si="184"/>
        <v>0</v>
      </c>
      <c r="L457" s="110"/>
      <c r="M457" s="110"/>
      <c r="N457" s="3">
        <v>12</v>
      </c>
      <c r="P457" s="4"/>
      <c r="Q457" s="4"/>
      <c r="R457" s="4"/>
      <c r="S457" s="4"/>
      <c r="T457" s="4"/>
      <c r="U457" s="4"/>
      <c r="V457" s="4"/>
      <c r="W457" s="4"/>
      <c r="X457" s="4"/>
    </row>
    <row r="458" spans="1:24" s="3" customFormat="1" ht="22.5" hidden="1">
      <c r="A458" s="3" t="s">
        <v>289</v>
      </c>
      <c r="C458" s="12"/>
      <c r="D458" s="16" t="s">
        <v>294</v>
      </c>
      <c r="E458" s="176">
        <f t="shared" si="185"/>
        <v>0</v>
      </c>
      <c r="F458" s="176"/>
      <c r="G458" s="5"/>
      <c r="H458" s="157">
        <f t="shared" si="186"/>
        <v>0</v>
      </c>
      <c r="I458" s="157"/>
      <c r="J458" s="157"/>
      <c r="K458" s="110">
        <f t="shared" si="184"/>
        <v>0</v>
      </c>
      <c r="L458" s="110"/>
      <c r="M458" s="110"/>
      <c r="N458" s="3">
        <v>13</v>
      </c>
      <c r="O458" s="3" t="s">
        <v>114</v>
      </c>
      <c r="P458" s="4"/>
      <c r="Q458" s="4"/>
      <c r="R458" s="4"/>
      <c r="S458" s="4"/>
      <c r="T458" s="4"/>
      <c r="U458" s="4"/>
      <c r="V458" s="4"/>
      <c r="W458" s="4"/>
      <c r="X458" s="4"/>
    </row>
    <row r="459" spans="1:24" s="3" customFormat="1" hidden="1">
      <c r="A459" s="3" t="str">
        <f t="shared" si="183"/>
        <v>b</v>
      </c>
      <c r="C459" s="12"/>
      <c r="D459" s="17" t="s">
        <v>296</v>
      </c>
      <c r="E459" s="10"/>
      <c r="F459" s="10"/>
      <c r="G459" s="10"/>
      <c r="H459" s="159"/>
      <c r="I459" s="159"/>
      <c r="J459" s="159"/>
      <c r="K459" s="113">
        <f t="shared" si="184"/>
        <v>0</v>
      </c>
      <c r="L459" s="113"/>
      <c r="M459" s="113"/>
      <c r="N459" s="3">
        <v>14</v>
      </c>
      <c r="P459" s="4"/>
      <c r="Q459" s="4"/>
      <c r="R459" s="4"/>
      <c r="S459" s="4"/>
      <c r="T459" s="4"/>
      <c r="U459" s="4"/>
      <c r="V459" s="4"/>
      <c r="W459" s="4"/>
      <c r="X459" s="4"/>
    </row>
    <row r="460" spans="1:24" s="3" customFormat="1">
      <c r="A460" s="3" t="str">
        <f t="shared" si="183"/>
        <v>a</v>
      </c>
      <c r="C460" s="12"/>
      <c r="D460" s="17" t="s">
        <v>297</v>
      </c>
      <c r="E460" s="10">
        <f t="shared" ref="E460:E465" si="187">F460+G460</f>
        <v>129.16900000000001</v>
      </c>
      <c r="F460" s="10">
        <v>129.16900000000001</v>
      </c>
      <c r="G460" s="10"/>
      <c r="H460" s="159">
        <f t="shared" ref="H460:H465" si="188">I460+J460</f>
        <v>155</v>
      </c>
      <c r="I460" s="159">
        <v>155</v>
      </c>
      <c r="J460" s="159"/>
      <c r="K460" s="113">
        <f t="shared" si="184"/>
        <v>21.917000000000002</v>
      </c>
      <c r="L460" s="113">
        <v>21.917000000000002</v>
      </c>
      <c r="M460" s="113"/>
      <c r="N460" s="3">
        <v>15</v>
      </c>
      <c r="P460" s="4"/>
      <c r="Q460" s="4"/>
      <c r="R460" s="4"/>
      <c r="S460" s="4"/>
      <c r="T460" s="4"/>
      <c r="U460" s="4"/>
      <c r="V460" s="4"/>
      <c r="W460" s="4"/>
      <c r="X460" s="4"/>
    </row>
    <row r="461" spans="1:24" s="3" customFormat="1" hidden="1">
      <c r="A461" s="3" t="str">
        <f t="shared" si="183"/>
        <v>b</v>
      </c>
      <c r="C461" s="12"/>
      <c r="D461" s="17" t="s">
        <v>298</v>
      </c>
      <c r="E461" s="10">
        <f t="shared" si="187"/>
        <v>0</v>
      </c>
      <c r="F461" s="10"/>
      <c r="G461" s="10"/>
      <c r="H461" s="159">
        <f t="shared" si="188"/>
        <v>0</v>
      </c>
      <c r="I461" s="159"/>
      <c r="J461" s="159"/>
      <c r="K461" s="113">
        <f t="shared" si="184"/>
        <v>0</v>
      </c>
      <c r="L461" s="113"/>
      <c r="M461" s="113"/>
      <c r="N461" s="3">
        <v>16</v>
      </c>
      <c r="P461" s="4"/>
      <c r="Q461" s="4"/>
      <c r="R461" s="4"/>
      <c r="S461" s="4"/>
      <c r="T461" s="4"/>
      <c r="U461" s="4"/>
      <c r="V461" s="4"/>
      <c r="W461" s="4"/>
      <c r="X461" s="4"/>
    </row>
    <row r="462" spans="1:24" s="3" customFormat="1" hidden="1">
      <c r="A462" s="3" t="str">
        <f t="shared" si="183"/>
        <v>b</v>
      </c>
      <c r="C462" s="12"/>
      <c r="D462" s="17" t="s">
        <v>299</v>
      </c>
      <c r="E462" s="10">
        <f t="shared" si="187"/>
        <v>0</v>
      </c>
      <c r="F462" s="10"/>
      <c r="G462" s="10"/>
      <c r="H462" s="159">
        <f t="shared" si="188"/>
        <v>0</v>
      </c>
      <c r="I462" s="159"/>
      <c r="J462" s="159"/>
      <c r="K462" s="113">
        <f t="shared" si="184"/>
        <v>0</v>
      </c>
      <c r="L462" s="113"/>
      <c r="M462" s="113"/>
      <c r="N462" s="3">
        <v>17</v>
      </c>
      <c r="P462" s="4"/>
      <c r="Q462" s="4"/>
      <c r="R462" s="4"/>
      <c r="S462" s="4"/>
      <c r="T462" s="4"/>
      <c r="U462" s="4"/>
      <c r="V462" s="4"/>
      <c r="W462" s="4"/>
      <c r="X462" s="4"/>
    </row>
    <row r="463" spans="1:24" s="3" customFormat="1" hidden="1">
      <c r="A463" s="3" t="str">
        <f t="shared" si="183"/>
        <v>b</v>
      </c>
      <c r="C463" s="12"/>
      <c r="D463" s="17" t="s">
        <v>300</v>
      </c>
      <c r="E463" s="10">
        <f t="shared" si="187"/>
        <v>0</v>
      </c>
      <c r="F463" s="10"/>
      <c r="G463" s="10"/>
      <c r="H463" s="159">
        <f t="shared" si="188"/>
        <v>0</v>
      </c>
      <c r="I463" s="159"/>
      <c r="J463" s="159"/>
      <c r="K463" s="113">
        <f t="shared" si="184"/>
        <v>0</v>
      </c>
      <c r="L463" s="113"/>
      <c r="M463" s="113"/>
      <c r="N463" s="3">
        <v>18</v>
      </c>
      <c r="P463" s="4"/>
      <c r="Q463" s="4"/>
      <c r="R463" s="4"/>
      <c r="S463" s="4"/>
      <c r="T463" s="4"/>
      <c r="U463" s="4"/>
      <c r="V463" s="4"/>
      <c r="W463" s="4"/>
      <c r="X463" s="4"/>
    </row>
    <row r="464" spans="1:24" hidden="1">
      <c r="A464" s="21" t="str">
        <f t="shared" si="183"/>
        <v>b</v>
      </c>
      <c r="C464" s="28"/>
      <c r="D464" s="23" t="s">
        <v>21</v>
      </c>
      <c r="E464" s="9">
        <f t="shared" si="187"/>
        <v>0</v>
      </c>
      <c r="F464" s="9"/>
      <c r="G464" s="9"/>
      <c r="H464" s="158">
        <f t="shared" si="188"/>
        <v>0</v>
      </c>
      <c r="I464" s="158"/>
      <c r="J464" s="158"/>
      <c r="K464" s="112">
        <f t="shared" si="184"/>
        <v>0</v>
      </c>
      <c r="L464" s="112"/>
      <c r="M464" s="112"/>
      <c r="N464" s="3">
        <v>19</v>
      </c>
    </row>
    <row r="465" spans="1:24" s="3" customFormat="1" hidden="1">
      <c r="A465" s="3" t="str">
        <f t="shared" si="183"/>
        <v>b</v>
      </c>
      <c r="C465" s="12"/>
      <c r="D465" s="18" t="s">
        <v>120</v>
      </c>
      <c r="E465" s="9">
        <f t="shared" si="187"/>
        <v>0</v>
      </c>
      <c r="F465" s="9"/>
      <c r="G465" s="9"/>
      <c r="H465" s="158">
        <f t="shared" si="188"/>
        <v>0</v>
      </c>
      <c r="I465" s="158"/>
      <c r="J465" s="158"/>
      <c r="K465" s="112">
        <f t="shared" si="184"/>
        <v>0</v>
      </c>
      <c r="L465" s="112"/>
      <c r="M465" s="112"/>
      <c r="N465" s="3">
        <v>20</v>
      </c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33.75">
      <c r="A466" s="21" t="str">
        <f t="shared" si="183"/>
        <v>a</v>
      </c>
      <c r="B466" s="21" t="s">
        <v>114</v>
      </c>
      <c r="C466" s="7" t="s">
        <v>189</v>
      </c>
      <c r="D466" s="22" t="s">
        <v>163</v>
      </c>
      <c r="E466" s="176">
        <f>E486+E506</f>
        <v>62.398000000000003</v>
      </c>
      <c r="F466" s="176">
        <f t="shared" ref="F466:M466" si="189">F486+F506</f>
        <v>62.398000000000003</v>
      </c>
      <c r="G466" s="5">
        <f t="shared" si="189"/>
        <v>0</v>
      </c>
      <c r="H466" s="157">
        <f>I466+J466</f>
        <v>465.8</v>
      </c>
      <c r="I466" s="157">
        <f t="shared" si="189"/>
        <v>465.8</v>
      </c>
      <c r="J466" s="157">
        <f t="shared" si="189"/>
        <v>0</v>
      </c>
      <c r="K466" s="110">
        <f>L466+M466</f>
        <v>0</v>
      </c>
      <c r="L466" s="110">
        <f t="shared" si="189"/>
        <v>0</v>
      </c>
      <c r="M466" s="110">
        <f t="shared" si="189"/>
        <v>0</v>
      </c>
      <c r="N466" s="3">
        <v>1</v>
      </c>
    </row>
    <row r="467" spans="1:24" s="3" customFormat="1" hidden="1">
      <c r="A467" s="3" t="str">
        <f t="shared" si="183"/>
        <v>b</v>
      </c>
      <c r="C467" s="12"/>
      <c r="D467" s="19" t="s">
        <v>99</v>
      </c>
      <c r="E467" s="8">
        <f t="shared" ref="E467:M467" si="190">E487+E507</f>
        <v>0</v>
      </c>
      <c r="F467" s="8">
        <f t="shared" si="190"/>
        <v>0</v>
      </c>
      <c r="G467" s="8">
        <f t="shared" si="190"/>
        <v>0</v>
      </c>
      <c r="H467" s="204">
        <f t="shared" si="190"/>
        <v>0</v>
      </c>
      <c r="I467" s="204">
        <f t="shared" si="190"/>
        <v>0</v>
      </c>
      <c r="J467" s="204">
        <f t="shared" si="190"/>
        <v>0</v>
      </c>
      <c r="K467" s="111">
        <f t="shared" si="184"/>
        <v>0</v>
      </c>
      <c r="L467" s="111">
        <f t="shared" si="190"/>
        <v>0</v>
      </c>
      <c r="M467" s="111">
        <f t="shared" si="190"/>
        <v>0</v>
      </c>
      <c r="N467" s="3">
        <v>2</v>
      </c>
      <c r="P467" s="4"/>
      <c r="Q467" s="4"/>
      <c r="R467" s="4"/>
      <c r="S467" s="4"/>
      <c r="T467" s="4"/>
      <c r="U467" s="4"/>
      <c r="V467" s="4"/>
      <c r="W467" s="4"/>
      <c r="X467" s="4"/>
    </row>
    <row r="468" spans="1:24">
      <c r="A468" s="21" t="str">
        <f t="shared" si="183"/>
        <v>a</v>
      </c>
      <c r="C468" s="28"/>
      <c r="D468" s="23" t="s">
        <v>5</v>
      </c>
      <c r="E468" s="9">
        <f t="shared" ref="E468:M468" si="191">E488+E508</f>
        <v>62.398000000000003</v>
      </c>
      <c r="F468" s="9">
        <f t="shared" si="191"/>
        <v>62.398000000000003</v>
      </c>
      <c r="G468" s="9">
        <f t="shared" si="191"/>
        <v>0</v>
      </c>
      <c r="H468" s="158">
        <f>I468+J468</f>
        <v>465.8</v>
      </c>
      <c r="I468" s="158">
        <f t="shared" si="191"/>
        <v>465.8</v>
      </c>
      <c r="J468" s="158">
        <f t="shared" si="191"/>
        <v>0</v>
      </c>
      <c r="K468" s="112">
        <f>L468+M468</f>
        <v>0</v>
      </c>
      <c r="L468" s="112">
        <f t="shared" si="191"/>
        <v>0</v>
      </c>
      <c r="M468" s="112">
        <f t="shared" si="191"/>
        <v>0</v>
      </c>
      <c r="N468" s="3">
        <v>3</v>
      </c>
    </row>
    <row r="469" spans="1:24" s="3" customFormat="1" hidden="1">
      <c r="A469" s="3" t="str">
        <f t="shared" si="183"/>
        <v>b</v>
      </c>
      <c r="C469" s="12"/>
      <c r="D469" s="17" t="s">
        <v>301</v>
      </c>
      <c r="E469" s="10">
        <f t="shared" ref="E469:M469" si="192">E489+E509</f>
        <v>0</v>
      </c>
      <c r="F469" s="10">
        <f t="shared" si="192"/>
        <v>0</v>
      </c>
      <c r="G469" s="10">
        <f t="shared" si="192"/>
        <v>0</v>
      </c>
      <c r="H469" s="159">
        <f t="shared" si="192"/>
        <v>0</v>
      </c>
      <c r="I469" s="159">
        <f t="shared" si="192"/>
        <v>0</v>
      </c>
      <c r="J469" s="159">
        <f t="shared" si="192"/>
        <v>0</v>
      </c>
      <c r="K469" s="113">
        <f t="shared" si="184"/>
        <v>0</v>
      </c>
      <c r="L469" s="113">
        <f t="shared" si="192"/>
        <v>0</v>
      </c>
      <c r="M469" s="113">
        <f t="shared" si="192"/>
        <v>0</v>
      </c>
      <c r="N469" s="3">
        <v>4</v>
      </c>
      <c r="P469" s="4">
        <f>K469-H469</f>
        <v>0</v>
      </c>
      <c r="Q469" s="4">
        <f>K469-E469</f>
        <v>0</v>
      </c>
      <c r="R469" s="4">
        <f>H469-E469</f>
        <v>0</v>
      </c>
      <c r="S469" s="4"/>
      <c r="T469" s="4"/>
      <c r="U469" s="4"/>
      <c r="V469" s="4"/>
      <c r="W469" s="4"/>
      <c r="X469" s="4"/>
    </row>
    <row r="470" spans="1:24" hidden="1">
      <c r="A470" s="21" t="str">
        <f t="shared" si="183"/>
        <v>b</v>
      </c>
      <c r="C470" s="28"/>
      <c r="D470" s="17" t="s">
        <v>295</v>
      </c>
      <c r="E470" s="10">
        <f t="shared" ref="E470:M470" si="193">E490+E510</f>
        <v>0</v>
      </c>
      <c r="F470" s="10">
        <f t="shared" si="193"/>
        <v>0</v>
      </c>
      <c r="G470" s="10">
        <f t="shared" si="193"/>
        <v>0</v>
      </c>
      <c r="H470" s="159">
        <f t="shared" si="193"/>
        <v>0</v>
      </c>
      <c r="I470" s="159">
        <f t="shared" si="193"/>
        <v>0</v>
      </c>
      <c r="J470" s="159">
        <f t="shared" si="193"/>
        <v>0</v>
      </c>
      <c r="K470" s="113">
        <f t="shared" si="184"/>
        <v>0</v>
      </c>
      <c r="L470" s="113">
        <f t="shared" si="193"/>
        <v>0</v>
      </c>
      <c r="M470" s="113">
        <f t="shared" si="193"/>
        <v>0</v>
      </c>
      <c r="N470" s="3">
        <v>5</v>
      </c>
    </row>
    <row r="471" spans="1:24" s="3" customFormat="1" ht="22.5" hidden="1">
      <c r="A471" s="3" t="s">
        <v>289</v>
      </c>
      <c r="C471" s="12"/>
      <c r="D471" s="16" t="s">
        <v>290</v>
      </c>
      <c r="E471" s="176">
        <f t="shared" ref="E471:M471" si="194">E491+E511</f>
        <v>0</v>
      </c>
      <c r="F471" s="176">
        <f t="shared" si="194"/>
        <v>0</v>
      </c>
      <c r="G471" s="5">
        <f t="shared" si="194"/>
        <v>0</v>
      </c>
      <c r="H471" s="157">
        <f t="shared" si="194"/>
        <v>0</v>
      </c>
      <c r="I471" s="157">
        <f t="shared" si="194"/>
        <v>0</v>
      </c>
      <c r="J471" s="157">
        <f t="shared" si="194"/>
        <v>0</v>
      </c>
      <c r="K471" s="110">
        <f t="shared" ref="K471:K534" si="195">L471+M471</f>
        <v>0</v>
      </c>
      <c r="L471" s="110">
        <f t="shared" si="194"/>
        <v>0</v>
      </c>
      <c r="M471" s="110">
        <f t="shared" si="194"/>
        <v>0</v>
      </c>
      <c r="N471" s="3">
        <v>6</v>
      </c>
      <c r="P471" s="4"/>
      <c r="Q471" s="4"/>
      <c r="R471" s="4"/>
      <c r="S471" s="4"/>
      <c r="T471" s="4"/>
      <c r="U471" s="4"/>
      <c r="V471" s="4"/>
      <c r="W471" s="4"/>
      <c r="X471" s="4"/>
    </row>
    <row r="472" spans="1:24" s="3" customFormat="1" hidden="1">
      <c r="A472" s="3" t="s">
        <v>289</v>
      </c>
      <c r="C472" s="12"/>
      <c r="D472" s="16" t="s">
        <v>102</v>
      </c>
      <c r="E472" s="176">
        <f t="shared" ref="E472:M472" si="196">E492+E512</f>
        <v>0</v>
      </c>
      <c r="F472" s="176">
        <f t="shared" si="196"/>
        <v>0</v>
      </c>
      <c r="G472" s="5">
        <f t="shared" si="196"/>
        <v>0</v>
      </c>
      <c r="H472" s="157">
        <f t="shared" si="196"/>
        <v>0</v>
      </c>
      <c r="I472" s="157">
        <f t="shared" si="196"/>
        <v>0</v>
      </c>
      <c r="J472" s="157">
        <f t="shared" si="196"/>
        <v>0</v>
      </c>
      <c r="K472" s="110">
        <f t="shared" si="195"/>
        <v>0</v>
      </c>
      <c r="L472" s="110">
        <f t="shared" si="196"/>
        <v>0</v>
      </c>
      <c r="M472" s="110">
        <f t="shared" si="196"/>
        <v>0</v>
      </c>
      <c r="N472" s="3">
        <v>7</v>
      </c>
      <c r="P472" s="4"/>
      <c r="Q472" s="4"/>
      <c r="R472" s="4"/>
      <c r="S472" s="4"/>
      <c r="T472" s="4"/>
      <c r="U472" s="4"/>
      <c r="V472" s="4"/>
      <c r="W472" s="4"/>
      <c r="X472" s="4"/>
    </row>
    <row r="473" spans="1:24" s="3" customFormat="1" hidden="1">
      <c r="A473" s="3" t="s">
        <v>289</v>
      </c>
      <c r="C473" s="12"/>
      <c r="D473" s="16" t="s">
        <v>101</v>
      </c>
      <c r="E473" s="176">
        <f t="shared" ref="E473:M473" si="197">E493+E513</f>
        <v>0</v>
      </c>
      <c r="F473" s="176">
        <f t="shared" si="197"/>
        <v>0</v>
      </c>
      <c r="G473" s="5">
        <f t="shared" si="197"/>
        <v>0</v>
      </c>
      <c r="H473" s="157">
        <f t="shared" si="197"/>
        <v>0</v>
      </c>
      <c r="I473" s="157">
        <f t="shared" si="197"/>
        <v>0</v>
      </c>
      <c r="J473" s="157">
        <f t="shared" si="197"/>
        <v>0</v>
      </c>
      <c r="K473" s="110">
        <f t="shared" si="195"/>
        <v>0</v>
      </c>
      <c r="L473" s="110">
        <f t="shared" si="197"/>
        <v>0</v>
      </c>
      <c r="M473" s="110">
        <f t="shared" si="197"/>
        <v>0</v>
      </c>
      <c r="N473" s="3">
        <v>8</v>
      </c>
      <c r="O473" s="3" t="s">
        <v>114</v>
      </c>
      <c r="P473" s="4"/>
      <c r="Q473" s="4"/>
      <c r="R473" s="4"/>
      <c r="S473" s="4"/>
      <c r="T473" s="4"/>
      <c r="U473" s="4"/>
      <c r="V473" s="4"/>
      <c r="W473" s="4"/>
      <c r="X473" s="4"/>
    </row>
    <row r="474" spans="1:24" s="3" customFormat="1" hidden="1">
      <c r="A474" s="3" t="s">
        <v>289</v>
      </c>
      <c r="C474" s="12"/>
      <c r="D474" s="16" t="s">
        <v>291</v>
      </c>
      <c r="E474" s="176">
        <f t="shared" ref="E474:M474" si="198">E494+E514</f>
        <v>0</v>
      </c>
      <c r="F474" s="176">
        <f t="shared" si="198"/>
        <v>0</v>
      </c>
      <c r="G474" s="5">
        <f t="shared" si="198"/>
        <v>0</v>
      </c>
      <c r="H474" s="157">
        <f t="shared" si="198"/>
        <v>0</v>
      </c>
      <c r="I474" s="157">
        <f t="shared" si="198"/>
        <v>0</v>
      </c>
      <c r="J474" s="157">
        <f t="shared" si="198"/>
        <v>0</v>
      </c>
      <c r="K474" s="110">
        <f t="shared" si="195"/>
        <v>0</v>
      </c>
      <c r="L474" s="110">
        <f t="shared" si="198"/>
        <v>0</v>
      </c>
      <c r="M474" s="110">
        <f t="shared" si="198"/>
        <v>0</v>
      </c>
      <c r="N474" s="3">
        <v>9</v>
      </c>
      <c r="P474" s="4"/>
      <c r="Q474" s="4"/>
      <c r="R474" s="4"/>
      <c r="S474" s="4"/>
      <c r="T474" s="4"/>
      <c r="U474" s="4"/>
      <c r="V474" s="4"/>
      <c r="W474" s="4"/>
      <c r="X474" s="4"/>
    </row>
    <row r="475" spans="1:24" s="3" customFormat="1" hidden="1">
      <c r="A475" s="3" t="s">
        <v>289</v>
      </c>
      <c r="C475" s="12"/>
      <c r="D475" s="16" t="s">
        <v>100</v>
      </c>
      <c r="E475" s="176">
        <f t="shared" ref="E475:M475" si="199">E495+E515</f>
        <v>0</v>
      </c>
      <c r="F475" s="176">
        <f t="shared" si="199"/>
        <v>0</v>
      </c>
      <c r="G475" s="5">
        <f t="shared" si="199"/>
        <v>0</v>
      </c>
      <c r="H475" s="157">
        <f t="shared" si="199"/>
        <v>0</v>
      </c>
      <c r="I475" s="157">
        <f t="shared" si="199"/>
        <v>0</v>
      </c>
      <c r="J475" s="157">
        <f t="shared" si="199"/>
        <v>0</v>
      </c>
      <c r="K475" s="110">
        <f t="shared" si="195"/>
        <v>0</v>
      </c>
      <c r="L475" s="110">
        <f t="shared" si="199"/>
        <v>0</v>
      </c>
      <c r="M475" s="110">
        <f t="shared" si="199"/>
        <v>0</v>
      </c>
      <c r="N475" s="3">
        <v>10</v>
      </c>
      <c r="P475" s="4"/>
      <c r="Q475" s="4"/>
      <c r="R475" s="4"/>
      <c r="S475" s="4"/>
      <c r="T475" s="4"/>
      <c r="U475" s="4"/>
      <c r="V475" s="4"/>
      <c r="W475" s="4"/>
      <c r="X475" s="4"/>
    </row>
    <row r="476" spans="1:24" s="3" customFormat="1" ht="33.75" hidden="1">
      <c r="A476" s="3" t="s">
        <v>289</v>
      </c>
      <c r="C476" s="12"/>
      <c r="D476" s="16" t="s">
        <v>292</v>
      </c>
      <c r="E476" s="176">
        <f t="shared" ref="E476:M476" si="200">E496+E516</f>
        <v>0</v>
      </c>
      <c r="F476" s="176">
        <f t="shared" si="200"/>
        <v>0</v>
      </c>
      <c r="G476" s="5">
        <f t="shared" si="200"/>
        <v>0</v>
      </c>
      <c r="H476" s="157">
        <f t="shared" si="200"/>
        <v>0</v>
      </c>
      <c r="I476" s="157">
        <f t="shared" si="200"/>
        <v>0</v>
      </c>
      <c r="J476" s="157">
        <f t="shared" si="200"/>
        <v>0</v>
      </c>
      <c r="K476" s="110">
        <f t="shared" si="195"/>
        <v>0</v>
      </c>
      <c r="L476" s="110">
        <f t="shared" si="200"/>
        <v>0</v>
      </c>
      <c r="M476" s="110">
        <f t="shared" si="200"/>
        <v>0</v>
      </c>
      <c r="N476" s="3">
        <v>11</v>
      </c>
      <c r="P476" s="4"/>
      <c r="Q476" s="4"/>
      <c r="R476" s="4"/>
      <c r="S476" s="4"/>
      <c r="T476" s="4"/>
      <c r="U476" s="4"/>
      <c r="V476" s="4"/>
      <c r="W476" s="4"/>
      <c r="X476" s="4"/>
    </row>
    <row r="477" spans="1:24" s="3" customFormat="1" ht="33.75" hidden="1">
      <c r="A477" s="3" t="s">
        <v>289</v>
      </c>
      <c r="C477" s="12"/>
      <c r="D477" s="16" t="s">
        <v>293</v>
      </c>
      <c r="E477" s="176">
        <f t="shared" ref="E477:M477" si="201">E497+E517</f>
        <v>0</v>
      </c>
      <c r="F477" s="176">
        <f t="shared" si="201"/>
        <v>0</v>
      </c>
      <c r="G477" s="5">
        <f t="shared" si="201"/>
        <v>0</v>
      </c>
      <c r="H477" s="157">
        <f t="shared" si="201"/>
        <v>0</v>
      </c>
      <c r="I477" s="157">
        <f t="shared" si="201"/>
        <v>0</v>
      </c>
      <c r="J477" s="157">
        <f t="shared" si="201"/>
        <v>0</v>
      </c>
      <c r="K477" s="110">
        <f t="shared" si="195"/>
        <v>0</v>
      </c>
      <c r="L477" s="110">
        <f t="shared" si="201"/>
        <v>0</v>
      </c>
      <c r="M477" s="110">
        <f t="shared" si="201"/>
        <v>0</v>
      </c>
      <c r="N477" s="3">
        <v>12</v>
      </c>
      <c r="P477" s="4"/>
      <c r="Q477" s="4"/>
      <c r="R477" s="4"/>
      <c r="S477" s="4"/>
      <c r="T477" s="4"/>
      <c r="U477" s="4"/>
      <c r="V477" s="4"/>
      <c r="W477" s="4"/>
      <c r="X477" s="4"/>
    </row>
    <row r="478" spans="1:24" s="3" customFormat="1" ht="22.5" hidden="1">
      <c r="A478" s="3" t="s">
        <v>289</v>
      </c>
      <c r="C478" s="12"/>
      <c r="D478" s="16" t="s">
        <v>294</v>
      </c>
      <c r="E478" s="176">
        <f t="shared" ref="E478:M478" si="202">E498+E518</f>
        <v>0</v>
      </c>
      <c r="F478" s="176">
        <f t="shared" si="202"/>
        <v>0</v>
      </c>
      <c r="G478" s="5">
        <f t="shared" si="202"/>
        <v>0</v>
      </c>
      <c r="H478" s="157">
        <f t="shared" si="202"/>
        <v>0</v>
      </c>
      <c r="I478" s="157">
        <f t="shared" si="202"/>
        <v>0</v>
      </c>
      <c r="J478" s="157">
        <f t="shared" si="202"/>
        <v>0</v>
      </c>
      <c r="K478" s="110">
        <f t="shared" si="195"/>
        <v>0</v>
      </c>
      <c r="L478" s="110">
        <f t="shared" si="202"/>
        <v>0</v>
      </c>
      <c r="M478" s="110">
        <f t="shared" si="202"/>
        <v>0</v>
      </c>
      <c r="N478" s="3">
        <v>13</v>
      </c>
      <c r="O478" s="3" t="s">
        <v>114</v>
      </c>
      <c r="P478" s="4"/>
      <c r="Q478" s="4"/>
      <c r="R478" s="4"/>
      <c r="S478" s="4"/>
      <c r="T478" s="4"/>
      <c r="U478" s="4"/>
      <c r="V478" s="4"/>
      <c r="W478" s="4"/>
      <c r="X478" s="4"/>
    </row>
    <row r="479" spans="1:24" s="3" customFormat="1" hidden="1">
      <c r="A479" s="3" t="str">
        <f t="shared" si="183"/>
        <v>b</v>
      </c>
      <c r="C479" s="12"/>
      <c r="D479" s="17" t="s">
        <v>296</v>
      </c>
      <c r="E479" s="10">
        <f t="shared" ref="E479:M479" si="203">E499+E519</f>
        <v>0</v>
      </c>
      <c r="F479" s="10">
        <f t="shared" si="203"/>
        <v>0</v>
      </c>
      <c r="G479" s="10">
        <f t="shared" si="203"/>
        <v>0</v>
      </c>
      <c r="H479" s="159">
        <f t="shared" si="203"/>
        <v>0</v>
      </c>
      <c r="I479" s="159">
        <f t="shared" si="203"/>
        <v>0</v>
      </c>
      <c r="J479" s="159">
        <f t="shared" si="203"/>
        <v>0</v>
      </c>
      <c r="K479" s="113">
        <f t="shared" si="195"/>
        <v>0</v>
      </c>
      <c r="L479" s="113">
        <f t="shared" si="203"/>
        <v>0</v>
      </c>
      <c r="M479" s="113">
        <f t="shared" si="203"/>
        <v>0</v>
      </c>
      <c r="N479" s="3">
        <v>14</v>
      </c>
      <c r="P479" s="4"/>
      <c r="Q479" s="4"/>
      <c r="R479" s="4"/>
      <c r="S479" s="4"/>
      <c r="T479" s="4"/>
      <c r="U479" s="4"/>
      <c r="V479" s="4"/>
      <c r="W479" s="4"/>
      <c r="X479" s="4"/>
    </row>
    <row r="480" spans="1:24" s="3" customFormat="1" hidden="1">
      <c r="A480" s="3" t="str">
        <f t="shared" si="183"/>
        <v>b</v>
      </c>
      <c r="C480" s="12"/>
      <c r="D480" s="17" t="s">
        <v>297</v>
      </c>
      <c r="E480" s="10">
        <f t="shared" ref="E480:M480" si="204">E500+E520</f>
        <v>0</v>
      </c>
      <c r="F480" s="10">
        <f t="shared" si="204"/>
        <v>0</v>
      </c>
      <c r="G480" s="10">
        <f t="shared" si="204"/>
        <v>0</v>
      </c>
      <c r="H480" s="159">
        <f t="shared" si="204"/>
        <v>0</v>
      </c>
      <c r="I480" s="159">
        <f t="shared" si="204"/>
        <v>0</v>
      </c>
      <c r="J480" s="159">
        <f t="shared" si="204"/>
        <v>0</v>
      </c>
      <c r="K480" s="113">
        <f t="shared" si="195"/>
        <v>0</v>
      </c>
      <c r="L480" s="113">
        <f t="shared" si="204"/>
        <v>0</v>
      </c>
      <c r="M480" s="113">
        <f t="shared" si="204"/>
        <v>0</v>
      </c>
      <c r="N480" s="3">
        <v>15</v>
      </c>
      <c r="P480" s="4"/>
      <c r="Q480" s="4"/>
      <c r="R480" s="4"/>
      <c r="S480" s="4"/>
      <c r="T480" s="4"/>
      <c r="U480" s="4"/>
      <c r="V480" s="4"/>
      <c r="W480" s="4"/>
      <c r="X480" s="4"/>
    </row>
    <row r="481" spans="1:24" s="3" customFormat="1" hidden="1">
      <c r="A481" s="3" t="str">
        <f t="shared" si="183"/>
        <v>b</v>
      </c>
      <c r="C481" s="12"/>
      <c r="D481" s="17" t="s">
        <v>298</v>
      </c>
      <c r="E481" s="10">
        <f t="shared" ref="E481:M481" si="205">E501+E521</f>
        <v>0</v>
      </c>
      <c r="F481" s="10">
        <f t="shared" si="205"/>
        <v>0</v>
      </c>
      <c r="G481" s="10">
        <f t="shared" si="205"/>
        <v>0</v>
      </c>
      <c r="H481" s="159">
        <f t="shared" si="205"/>
        <v>0</v>
      </c>
      <c r="I481" s="159">
        <f t="shared" si="205"/>
        <v>0</v>
      </c>
      <c r="J481" s="159">
        <f t="shared" si="205"/>
        <v>0</v>
      </c>
      <c r="K481" s="113">
        <f t="shared" si="195"/>
        <v>0</v>
      </c>
      <c r="L481" s="113">
        <f t="shared" si="205"/>
        <v>0</v>
      </c>
      <c r="M481" s="113">
        <f t="shared" si="205"/>
        <v>0</v>
      </c>
      <c r="N481" s="3">
        <v>16</v>
      </c>
      <c r="P481" s="4"/>
      <c r="Q481" s="4"/>
      <c r="R481" s="4"/>
      <c r="S481" s="4"/>
      <c r="T481" s="4"/>
      <c r="U481" s="4"/>
      <c r="V481" s="4"/>
      <c r="W481" s="4"/>
      <c r="X481" s="4"/>
    </row>
    <row r="482" spans="1:24" s="3" customFormat="1" hidden="1">
      <c r="A482" s="3" t="str">
        <f t="shared" si="183"/>
        <v>b</v>
      </c>
      <c r="C482" s="12"/>
      <c r="D482" s="17" t="s">
        <v>299</v>
      </c>
      <c r="E482" s="10">
        <f t="shared" ref="E482:M482" si="206">E502+E522</f>
        <v>0</v>
      </c>
      <c r="F482" s="10">
        <f t="shared" si="206"/>
        <v>0</v>
      </c>
      <c r="G482" s="10">
        <f t="shared" si="206"/>
        <v>0</v>
      </c>
      <c r="H482" s="159">
        <f t="shared" si="206"/>
        <v>0</v>
      </c>
      <c r="I482" s="159">
        <f t="shared" si="206"/>
        <v>0</v>
      </c>
      <c r="J482" s="159">
        <f t="shared" si="206"/>
        <v>0</v>
      </c>
      <c r="K482" s="113">
        <f t="shared" si="195"/>
        <v>0</v>
      </c>
      <c r="L482" s="113">
        <f t="shared" si="206"/>
        <v>0</v>
      </c>
      <c r="M482" s="113">
        <f t="shared" si="206"/>
        <v>0</v>
      </c>
      <c r="N482" s="3">
        <v>17</v>
      </c>
      <c r="P482" s="4"/>
      <c r="Q482" s="4"/>
      <c r="R482" s="4"/>
      <c r="S482" s="4"/>
      <c r="T482" s="4"/>
      <c r="U482" s="4"/>
      <c r="V482" s="4"/>
      <c r="W482" s="4"/>
      <c r="X482" s="4"/>
    </row>
    <row r="483" spans="1:24">
      <c r="A483" s="21" t="str">
        <f t="shared" si="183"/>
        <v>a</v>
      </c>
      <c r="C483" s="28"/>
      <c r="D483" s="17" t="s">
        <v>300</v>
      </c>
      <c r="E483" s="10">
        <f t="shared" ref="E483:M483" si="207">E503+E523</f>
        <v>62.398000000000003</v>
      </c>
      <c r="F483" s="10">
        <f t="shared" si="207"/>
        <v>62.398000000000003</v>
      </c>
      <c r="G483" s="10">
        <f t="shared" si="207"/>
        <v>0</v>
      </c>
      <c r="H483" s="159">
        <f>I483+J483</f>
        <v>465.8</v>
      </c>
      <c r="I483" s="159">
        <f t="shared" si="207"/>
        <v>465.8</v>
      </c>
      <c r="J483" s="159">
        <f t="shared" si="207"/>
        <v>0</v>
      </c>
      <c r="K483" s="113">
        <f>L483+M483</f>
        <v>0</v>
      </c>
      <c r="L483" s="113">
        <f t="shared" si="207"/>
        <v>0</v>
      </c>
      <c r="M483" s="113">
        <f t="shared" si="207"/>
        <v>0</v>
      </c>
      <c r="N483" s="3">
        <v>18</v>
      </c>
    </row>
    <row r="484" spans="1:24" hidden="1">
      <c r="A484" s="21" t="str">
        <f t="shared" si="183"/>
        <v>b</v>
      </c>
      <c r="C484" s="28"/>
      <c r="D484" s="23" t="s">
        <v>21</v>
      </c>
      <c r="E484" s="9">
        <f t="shared" ref="E484:M484" si="208">E504+E524</f>
        <v>0</v>
      </c>
      <c r="F484" s="9">
        <f t="shared" si="208"/>
        <v>0</v>
      </c>
      <c r="G484" s="9">
        <f t="shared" si="208"/>
        <v>0</v>
      </c>
      <c r="H484" s="158">
        <f t="shared" si="208"/>
        <v>0</v>
      </c>
      <c r="I484" s="158">
        <f t="shared" si="208"/>
        <v>0</v>
      </c>
      <c r="J484" s="158">
        <f t="shared" si="208"/>
        <v>0</v>
      </c>
      <c r="K484" s="112">
        <f t="shared" si="195"/>
        <v>0</v>
      </c>
      <c r="L484" s="112">
        <f t="shared" si="208"/>
        <v>0</v>
      </c>
      <c r="M484" s="112">
        <f t="shared" si="208"/>
        <v>0</v>
      </c>
      <c r="N484" s="3">
        <v>19</v>
      </c>
    </row>
    <row r="485" spans="1:24" s="3" customFormat="1" hidden="1">
      <c r="A485" s="3" t="str">
        <f t="shared" si="183"/>
        <v>b</v>
      </c>
      <c r="C485" s="12"/>
      <c r="D485" s="18" t="s">
        <v>120</v>
      </c>
      <c r="E485" s="9">
        <f t="shared" ref="E485:M485" si="209">E505+E525</f>
        <v>0</v>
      </c>
      <c r="F485" s="9">
        <f t="shared" si="209"/>
        <v>0</v>
      </c>
      <c r="G485" s="9">
        <f t="shared" si="209"/>
        <v>0</v>
      </c>
      <c r="H485" s="158">
        <f t="shared" si="209"/>
        <v>0</v>
      </c>
      <c r="I485" s="158">
        <f t="shared" si="209"/>
        <v>0</v>
      </c>
      <c r="J485" s="158">
        <f t="shared" si="209"/>
        <v>0</v>
      </c>
      <c r="K485" s="112">
        <f t="shared" si="195"/>
        <v>0</v>
      </c>
      <c r="L485" s="112">
        <f t="shared" si="209"/>
        <v>0</v>
      </c>
      <c r="M485" s="112">
        <f t="shared" si="209"/>
        <v>0</v>
      </c>
      <c r="N485" s="3">
        <v>20</v>
      </c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33.75">
      <c r="A486" s="21" t="str">
        <f t="shared" si="183"/>
        <v>a</v>
      </c>
      <c r="B486" s="21" t="s">
        <v>114</v>
      </c>
      <c r="C486" s="7" t="s">
        <v>275</v>
      </c>
      <c r="D486" s="22" t="s">
        <v>403</v>
      </c>
      <c r="E486" s="176">
        <f t="shared" ref="E486:E498" si="210">F486+G486</f>
        <v>62.398000000000003</v>
      </c>
      <c r="F486" s="176">
        <f>F488+F504+F505</f>
        <v>62.398000000000003</v>
      </c>
      <c r="G486" s="5">
        <f>G488+G504+G505</f>
        <v>0</v>
      </c>
      <c r="H486" s="157">
        <f t="shared" ref="H486:H498" si="211">I486+J486</f>
        <v>465.8</v>
      </c>
      <c r="I486" s="157">
        <f>I488+I504+I505</f>
        <v>465.8</v>
      </c>
      <c r="J486" s="157">
        <f>J488+J504+J505</f>
        <v>0</v>
      </c>
      <c r="K486" s="110">
        <f t="shared" si="195"/>
        <v>0</v>
      </c>
      <c r="L486" s="110">
        <f>L488+L504+L505</f>
        <v>0</v>
      </c>
      <c r="M486" s="110">
        <f>M488+M504+M505</f>
        <v>0</v>
      </c>
      <c r="N486" s="3">
        <v>1</v>
      </c>
    </row>
    <row r="487" spans="1:24" s="3" customFormat="1" hidden="1">
      <c r="A487" s="3" t="str">
        <f t="shared" si="183"/>
        <v>b</v>
      </c>
      <c r="C487" s="12"/>
      <c r="D487" s="19" t="s">
        <v>99</v>
      </c>
      <c r="E487" s="8">
        <f t="shared" si="210"/>
        <v>0</v>
      </c>
      <c r="F487" s="8"/>
      <c r="G487" s="8"/>
      <c r="H487" s="204">
        <f t="shared" si="211"/>
        <v>0</v>
      </c>
      <c r="I487" s="204"/>
      <c r="J487" s="204"/>
      <c r="K487" s="111">
        <f t="shared" si="195"/>
        <v>0</v>
      </c>
      <c r="L487" s="111"/>
      <c r="M487" s="111"/>
      <c r="N487" s="3">
        <v>2</v>
      </c>
      <c r="P487" s="4"/>
      <c r="Q487" s="4"/>
      <c r="R487" s="4"/>
      <c r="S487" s="4"/>
      <c r="T487" s="4"/>
      <c r="U487" s="4"/>
      <c r="V487" s="4"/>
      <c r="W487" s="4"/>
      <c r="X487" s="4"/>
    </row>
    <row r="488" spans="1:24">
      <c r="A488" s="21" t="str">
        <f t="shared" si="183"/>
        <v>a</v>
      </c>
      <c r="C488" s="28"/>
      <c r="D488" s="23" t="s">
        <v>5</v>
      </c>
      <c r="E488" s="9">
        <f t="shared" si="210"/>
        <v>62.398000000000003</v>
      </c>
      <c r="F488" s="9">
        <f>F489+F490+F500+F501+F502+F503</f>
        <v>62.398000000000003</v>
      </c>
      <c r="G488" s="9">
        <f>G489+G490+G500+G501+G502+G503</f>
        <v>0</v>
      </c>
      <c r="H488" s="158">
        <f t="shared" si="211"/>
        <v>465.8</v>
      </c>
      <c r="I488" s="158">
        <f>I489+I490+I500+I501+I502+I503</f>
        <v>465.8</v>
      </c>
      <c r="J488" s="158">
        <f>J489+J490+J500+J501+J502+J503</f>
        <v>0</v>
      </c>
      <c r="K488" s="112">
        <f t="shared" si="195"/>
        <v>0</v>
      </c>
      <c r="L488" s="112">
        <f>L489+L490+L500+L501+L502+L503</f>
        <v>0</v>
      </c>
      <c r="M488" s="112">
        <f>M489+M490+M500+M501+M502+M503</f>
        <v>0</v>
      </c>
      <c r="N488" s="3">
        <v>3</v>
      </c>
    </row>
    <row r="489" spans="1:24" s="3" customFormat="1" hidden="1">
      <c r="A489" s="3" t="str">
        <f t="shared" si="183"/>
        <v>b</v>
      </c>
      <c r="C489" s="12"/>
      <c r="D489" s="17" t="s">
        <v>301</v>
      </c>
      <c r="E489" s="10">
        <f t="shared" si="210"/>
        <v>0</v>
      </c>
      <c r="F489" s="10"/>
      <c r="G489" s="10"/>
      <c r="H489" s="159">
        <f t="shared" si="211"/>
        <v>0</v>
      </c>
      <c r="I489" s="159"/>
      <c r="J489" s="159"/>
      <c r="K489" s="113">
        <f t="shared" si="195"/>
        <v>0</v>
      </c>
      <c r="L489" s="113"/>
      <c r="M489" s="113"/>
      <c r="N489" s="3">
        <v>4</v>
      </c>
      <c r="P489" s="4">
        <f>K489-H489</f>
        <v>0</v>
      </c>
      <c r="Q489" s="4">
        <f>K489-E489</f>
        <v>0</v>
      </c>
      <c r="R489" s="4">
        <f>H489-E489</f>
        <v>0</v>
      </c>
      <c r="S489" s="4"/>
      <c r="T489" s="4"/>
      <c r="U489" s="4"/>
      <c r="V489" s="4"/>
      <c r="W489" s="4"/>
      <c r="X489" s="4"/>
    </row>
    <row r="490" spans="1:24" hidden="1">
      <c r="A490" s="21" t="str">
        <f t="shared" si="183"/>
        <v>b</v>
      </c>
      <c r="C490" s="28"/>
      <c r="D490" s="17" t="s">
        <v>295</v>
      </c>
      <c r="E490" s="10">
        <f t="shared" si="210"/>
        <v>0</v>
      </c>
      <c r="F490" s="10">
        <f>F491+F492+F493+F494+F495+F496+F497+F498</f>
        <v>0</v>
      </c>
      <c r="G490" s="10">
        <f>G491+G492+G493+G494+G495+G496+G497+G498</f>
        <v>0</v>
      </c>
      <c r="H490" s="159">
        <f t="shared" si="211"/>
        <v>0</v>
      </c>
      <c r="I490" s="159">
        <f>I491+I492+I493+I494+I495+I496+I497+I498</f>
        <v>0</v>
      </c>
      <c r="J490" s="159">
        <f>J491+J492+J493+J494+J495+J496+J497+J498</f>
        <v>0</v>
      </c>
      <c r="K490" s="113">
        <f t="shared" si="195"/>
        <v>0</v>
      </c>
      <c r="L490" s="113">
        <f>L491+L492+L493+L494+L495+L496+L497+L498</f>
        <v>0</v>
      </c>
      <c r="M490" s="113">
        <f>M491+M492+M493+M494+M495+M496+M497+M498</f>
        <v>0</v>
      </c>
      <c r="N490" s="3">
        <v>5</v>
      </c>
    </row>
    <row r="491" spans="1:24" s="3" customFormat="1" ht="22.5" hidden="1">
      <c r="A491" s="3" t="s">
        <v>289</v>
      </c>
      <c r="C491" s="12"/>
      <c r="D491" s="16" t="s">
        <v>290</v>
      </c>
      <c r="E491" s="176">
        <f t="shared" si="210"/>
        <v>0</v>
      </c>
      <c r="F491" s="176"/>
      <c r="G491" s="5"/>
      <c r="H491" s="157">
        <f t="shared" si="211"/>
        <v>0</v>
      </c>
      <c r="I491" s="157"/>
      <c r="J491" s="157"/>
      <c r="K491" s="110">
        <f t="shared" si="195"/>
        <v>0</v>
      </c>
      <c r="L491" s="110"/>
      <c r="M491" s="110"/>
      <c r="N491" s="3">
        <v>6</v>
      </c>
      <c r="P491" s="4"/>
      <c r="Q491" s="4"/>
      <c r="R491" s="4"/>
      <c r="S491" s="4"/>
      <c r="T491" s="4"/>
      <c r="U491" s="4"/>
      <c r="V491" s="4"/>
      <c r="W491" s="4"/>
      <c r="X491" s="4"/>
    </row>
    <row r="492" spans="1:24" s="3" customFormat="1" hidden="1">
      <c r="A492" s="3" t="s">
        <v>289</v>
      </c>
      <c r="C492" s="12"/>
      <c r="D492" s="16" t="s">
        <v>102</v>
      </c>
      <c r="E492" s="176">
        <f t="shared" si="210"/>
        <v>0</v>
      </c>
      <c r="F492" s="176"/>
      <c r="G492" s="5"/>
      <c r="H492" s="157">
        <f t="shared" si="211"/>
        <v>0</v>
      </c>
      <c r="I492" s="157"/>
      <c r="J492" s="157"/>
      <c r="K492" s="110">
        <f t="shared" si="195"/>
        <v>0</v>
      </c>
      <c r="L492" s="110"/>
      <c r="M492" s="110"/>
      <c r="N492" s="3">
        <v>7</v>
      </c>
      <c r="P492" s="4"/>
      <c r="Q492" s="4"/>
      <c r="R492" s="4"/>
      <c r="S492" s="4"/>
      <c r="T492" s="4"/>
      <c r="U492" s="4"/>
      <c r="V492" s="4"/>
      <c r="W492" s="4"/>
      <c r="X492" s="4"/>
    </row>
    <row r="493" spans="1:24" s="3" customFormat="1" hidden="1">
      <c r="A493" s="3" t="s">
        <v>289</v>
      </c>
      <c r="C493" s="12"/>
      <c r="D493" s="16" t="s">
        <v>101</v>
      </c>
      <c r="E493" s="176">
        <f t="shared" si="210"/>
        <v>0</v>
      </c>
      <c r="F493" s="176">
        <v>0</v>
      </c>
      <c r="G493" s="5"/>
      <c r="H493" s="157">
        <f t="shared" si="211"/>
        <v>0</v>
      </c>
      <c r="I493" s="157">
        <v>0</v>
      </c>
      <c r="J493" s="157">
        <v>0</v>
      </c>
      <c r="K493" s="110">
        <f t="shared" si="195"/>
        <v>0</v>
      </c>
      <c r="L493" s="110"/>
      <c r="M493" s="110"/>
      <c r="N493" s="3">
        <v>8</v>
      </c>
      <c r="P493" s="4"/>
      <c r="Q493" s="4"/>
      <c r="R493" s="4"/>
      <c r="S493" s="4"/>
      <c r="T493" s="4"/>
      <c r="U493" s="4"/>
      <c r="V493" s="4"/>
      <c r="W493" s="4"/>
      <c r="X493" s="4"/>
    </row>
    <row r="494" spans="1:24" s="3" customFormat="1" hidden="1">
      <c r="A494" s="3" t="s">
        <v>289</v>
      </c>
      <c r="C494" s="12"/>
      <c r="D494" s="16" t="s">
        <v>291</v>
      </c>
      <c r="E494" s="176">
        <f t="shared" si="210"/>
        <v>0</v>
      </c>
      <c r="F494" s="176">
        <v>0</v>
      </c>
      <c r="G494" s="5"/>
      <c r="H494" s="157">
        <f t="shared" si="211"/>
        <v>0</v>
      </c>
      <c r="I494" s="157">
        <v>0</v>
      </c>
      <c r="J494" s="157">
        <v>0</v>
      </c>
      <c r="K494" s="110">
        <f t="shared" si="195"/>
        <v>0</v>
      </c>
      <c r="L494" s="110"/>
      <c r="M494" s="110"/>
      <c r="N494" s="3">
        <v>9</v>
      </c>
      <c r="P494" s="4"/>
      <c r="Q494" s="4"/>
      <c r="R494" s="4"/>
      <c r="S494" s="4"/>
      <c r="T494" s="4"/>
      <c r="U494" s="4"/>
      <c r="V494" s="4"/>
      <c r="W494" s="4"/>
      <c r="X494" s="4"/>
    </row>
    <row r="495" spans="1:24" s="3" customFormat="1" hidden="1">
      <c r="A495" s="3" t="s">
        <v>289</v>
      </c>
      <c r="C495" s="12"/>
      <c r="D495" s="16" t="s">
        <v>100</v>
      </c>
      <c r="E495" s="176">
        <f t="shared" si="210"/>
        <v>0</v>
      </c>
      <c r="F495" s="176">
        <v>0</v>
      </c>
      <c r="G495" s="5"/>
      <c r="H495" s="157">
        <f t="shared" si="211"/>
        <v>0</v>
      </c>
      <c r="I495" s="157">
        <v>0</v>
      </c>
      <c r="J495" s="157">
        <v>0</v>
      </c>
      <c r="K495" s="110">
        <f t="shared" si="195"/>
        <v>0</v>
      </c>
      <c r="L495" s="110"/>
      <c r="M495" s="110"/>
      <c r="N495" s="3">
        <v>10</v>
      </c>
      <c r="P495" s="4"/>
      <c r="Q495" s="4"/>
      <c r="R495" s="4"/>
      <c r="S495" s="4"/>
      <c r="T495" s="4"/>
      <c r="U495" s="4"/>
      <c r="V495" s="4"/>
      <c r="W495" s="4"/>
      <c r="X495" s="4"/>
    </row>
    <row r="496" spans="1:24" s="3" customFormat="1" ht="33.75" hidden="1">
      <c r="A496" s="3" t="s">
        <v>289</v>
      </c>
      <c r="C496" s="12"/>
      <c r="D496" s="16" t="s">
        <v>292</v>
      </c>
      <c r="E496" s="176">
        <f t="shared" si="210"/>
        <v>0</v>
      </c>
      <c r="F496" s="176">
        <v>0</v>
      </c>
      <c r="G496" s="5"/>
      <c r="H496" s="157">
        <f t="shared" si="211"/>
        <v>0</v>
      </c>
      <c r="I496" s="157">
        <v>0</v>
      </c>
      <c r="J496" s="157">
        <v>0</v>
      </c>
      <c r="K496" s="110">
        <f t="shared" si="195"/>
        <v>0</v>
      </c>
      <c r="L496" s="110"/>
      <c r="M496" s="110"/>
      <c r="N496" s="3">
        <v>11</v>
      </c>
      <c r="P496" s="4"/>
      <c r="Q496" s="4"/>
      <c r="R496" s="4"/>
      <c r="S496" s="4"/>
      <c r="T496" s="4"/>
      <c r="U496" s="4"/>
      <c r="V496" s="4"/>
      <c r="W496" s="4"/>
      <c r="X496" s="4"/>
    </row>
    <row r="497" spans="1:24" s="3" customFormat="1" ht="33.75" hidden="1">
      <c r="A497" s="3" t="s">
        <v>289</v>
      </c>
      <c r="C497" s="12"/>
      <c r="D497" s="16" t="s">
        <v>293</v>
      </c>
      <c r="E497" s="176">
        <f t="shared" si="210"/>
        <v>0</v>
      </c>
      <c r="F497" s="176">
        <v>0</v>
      </c>
      <c r="G497" s="5"/>
      <c r="H497" s="157">
        <f t="shared" si="211"/>
        <v>0</v>
      </c>
      <c r="I497" s="157">
        <v>0</v>
      </c>
      <c r="J497" s="157">
        <v>0</v>
      </c>
      <c r="K497" s="110">
        <f t="shared" si="195"/>
        <v>0</v>
      </c>
      <c r="L497" s="110"/>
      <c r="M497" s="110"/>
      <c r="N497" s="3">
        <v>12</v>
      </c>
      <c r="P497" s="4"/>
      <c r="Q497" s="4"/>
      <c r="R497" s="4"/>
      <c r="S497" s="4"/>
      <c r="T497" s="4"/>
      <c r="U497" s="4"/>
      <c r="V497" s="4"/>
      <c r="W497" s="4"/>
      <c r="X497" s="4"/>
    </row>
    <row r="498" spans="1:24" s="3" customFormat="1" ht="22.5" hidden="1">
      <c r="A498" s="3" t="s">
        <v>289</v>
      </c>
      <c r="C498" s="12"/>
      <c r="D498" s="16" t="s">
        <v>294</v>
      </c>
      <c r="E498" s="176">
        <f t="shared" si="210"/>
        <v>0</v>
      </c>
      <c r="F498" s="176">
        <v>0</v>
      </c>
      <c r="G498" s="5"/>
      <c r="H498" s="157">
        <f t="shared" si="211"/>
        <v>0</v>
      </c>
      <c r="I498" s="157">
        <v>0</v>
      </c>
      <c r="J498" s="157">
        <v>0</v>
      </c>
      <c r="K498" s="110">
        <f t="shared" si="195"/>
        <v>0</v>
      </c>
      <c r="L498" s="110">
        <v>0</v>
      </c>
      <c r="M498" s="110"/>
      <c r="N498" s="3">
        <v>13</v>
      </c>
      <c r="P498" s="4"/>
      <c r="Q498" s="4"/>
      <c r="R498" s="4"/>
      <c r="S498" s="4"/>
      <c r="T498" s="4"/>
      <c r="U498" s="4"/>
      <c r="V498" s="4"/>
      <c r="W498" s="4"/>
      <c r="X498" s="4"/>
    </row>
    <row r="499" spans="1:24" s="3" customFormat="1" hidden="1">
      <c r="A499" s="3" t="str">
        <f t="shared" ref="A499:A562" si="212">IF((E499+H499+K499)&gt;0,"a","b")</f>
        <v>b</v>
      </c>
      <c r="C499" s="12"/>
      <c r="D499" s="17" t="s">
        <v>296</v>
      </c>
      <c r="E499" s="10"/>
      <c r="F499" s="10">
        <v>0</v>
      </c>
      <c r="G499" s="10"/>
      <c r="H499" s="159"/>
      <c r="I499" s="159">
        <v>0</v>
      </c>
      <c r="J499" s="159">
        <v>0</v>
      </c>
      <c r="K499" s="113">
        <f t="shared" si="195"/>
        <v>0</v>
      </c>
      <c r="L499" s="113"/>
      <c r="M499" s="113"/>
      <c r="N499" s="3">
        <v>14</v>
      </c>
      <c r="P499" s="4"/>
      <c r="Q499" s="4"/>
      <c r="R499" s="4"/>
      <c r="S499" s="4"/>
      <c r="T499" s="4"/>
      <c r="U499" s="4"/>
      <c r="V499" s="4"/>
      <c r="W499" s="4"/>
      <c r="X499" s="4"/>
    </row>
    <row r="500" spans="1:24" s="3" customFormat="1" hidden="1">
      <c r="A500" s="3" t="str">
        <f t="shared" si="212"/>
        <v>b</v>
      </c>
      <c r="C500" s="12"/>
      <c r="D500" s="17" t="s">
        <v>297</v>
      </c>
      <c r="E500" s="10">
        <f t="shared" ref="E500:E518" si="213">F500+G500</f>
        <v>0</v>
      </c>
      <c r="F500" s="10">
        <v>0</v>
      </c>
      <c r="G500" s="10"/>
      <c r="H500" s="159">
        <f t="shared" ref="H500:H518" si="214">I500+J500</f>
        <v>0</v>
      </c>
      <c r="I500" s="159">
        <v>0</v>
      </c>
      <c r="J500" s="159">
        <v>0</v>
      </c>
      <c r="K500" s="113">
        <f t="shared" si="195"/>
        <v>0</v>
      </c>
      <c r="L500" s="113"/>
      <c r="M500" s="113"/>
      <c r="N500" s="3">
        <v>15</v>
      </c>
      <c r="P500" s="4"/>
      <c r="Q500" s="4"/>
      <c r="R500" s="4"/>
      <c r="S500" s="4"/>
      <c r="T500" s="4"/>
      <c r="U500" s="4"/>
      <c r="V500" s="4"/>
      <c r="W500" s="4"/>
      <c r="X500" s="4"/>
    </row>
    <row r="501" spans="1:24" s="3" customFormat="1" hidden="1">
      <c r="A501" s="3" t="str">
        <f t="shared" si="212"/>
        <v>b</v>
      </c>
      <c r="C501" s="12"/>
      <c r="D501" s="17" t="s">
        <v>298</v>
      </c>
      <c r="E501" s="10">
        <f t="shared" si="213"/>
        <v>0</v>
      </c>
      <c r="F501" s="10">
        <v>0</v>
      </c>
      <c r="G501" s="10"/>
      <c r="H501" s="159">
        <f t="shared" si="214"/>
        <v>0</v>
      </c>
      <c r="I501" s="159">
        <v>0</v>
      </c>
      <c r="J501" s="159">
        <v>0</v>
      </c>
      <c r="K501" s="113">
        <f t="shared" si="195"/>
        <v>0</v>
      </c>
      <c r="L501" s="113"/>
      <c r="M501" s="113"/>
      <c r="N501" s="3">
        <v>16</v>
      </c>
      <c r="P501" s="4"/>
      <c r="Q501" s="4"/>
      <c r="R501" s="4"/>
      <c r="S501" s="4"/>
      <c r="T501" s="4"/>
      <c r="U501" s="4"/>
      <c r="V501" s="4"/>
      <c r="W501" s="4"/>
      <c r="X501" s="4"/>
    </row>
    <row r="502" spans="1:24" s="3" customFormat="1" hidden="1">
      <c r="A502" s="3" t="str">
        <f t="shared" si="212"/>
        <v>b</v>
      </c>
      <c r="C502" s="12"/>
      <c r="D502" s="17" t="s">
        <v>299</v>
      </c>
      <c r="E502" s="10">
        <f t="shared" si="213"/>
        <v>0</v>
      </c>
      <c r="F502" s="10">
        <v>0</v>
      </c>
      <c r="G502" s="10"/>
      <c r="H502" s="159">
        <f t="shared" si="214"/>
        <v>0</v>
      </c>
      <c r="I502" s="159">
        <v>0</v>
      </c>
      <c r="J502" s="159">
        <v>0</v>
      </c>
      <c r="K502" s="113">
        <f t="shared" si="195"/>
        <v>0</v>
      </c>
      <c r="L502" s="113"/>
      <c r="M502" s="113"/>
      <c r="N502" s="3">
        <v>17</v>
      </c>
      <c r="P502" s="4"/>
      <c r="Q502" s="4"/>
      <c r="R502" s="4"/>
      <c r="S502" s="4"/>
      <c r="T502" s="4"/>
      <c r="U502" s="4"/>
      <c r="V502" s="4"/>
      <c r="W502" s="4"/>
      <c r="X502" s="4"/>
    </row>
    <row r="503" spans="1:24" s="3" customFormat="1">
      <c r="A503" s="3" t="str">
        <f t="shared" si="212"/>
        <v>a</v>
      </c>
      <c r="C503" s="12"/>
      <c r="D503" s="17" t="s">
        <v>300</v>
      </c>
      <c r="E503" s="10">
        <f t="shared" si="213"/>
        <v>62.398000000000003</v>
      </c>
      <c r="F503" s="10">
        <v>62.398000000000003</v>
      </c>
      <c r="G503" s="10"/>
      <c r="H503" s="159">
        <f t="shared" si="214"/>
        <v>465.8</v>
      </c>
      <c r="I503" s="159">
        <v>465.8</v>
      </c>
      <c r="J503" s="159">
        <v>0</v>
      </c>
      <c r="K503" s="113">
        <f t="shared" si="195"/>
        <v>0</v>
      </c>
      <c r="L503" s="113"/>
      <c r="M503" s="113"/>
      <c r="N503" s="3">
        <v>18</v>
      </c>
      <c r="P503" s="4"/>
      <c r="Q503" s="4"/>
      <c r="R503" s="4"/>
      <c r="S503" s="4"/>
      <c r="T503" s="4"/>
      <c r="U503" s="4"/>
      <c r="V503" s="4"/>
      <c r="W503" s="4"/>
      <c r="X503" s="4"/>
    </row>
    <row r="504" spans="1:24" hidden="1">
      <c r="A504" s="21" t="str">
        <f t="shared" si="212"/>
        <v>b</v>
      </c>
      <c r="C504" s="28"/>
      <c r="D504" s="23" t="s">
        <v>21</v>
      </c>
      <c r="E504" s="9">
        <f t="shared" si="213"/>
        <v>0</v>
      </c>
      <c r="F504" s="9">
        <v>0</v>
      </c>
      <c r="G504" s="9">
        <v>0</v>
      </c>
      <c r="H504" s="158">
        <f t="shared" si="214"/>
        <v>0</v>
      </c>
      <c r="I504" s="158"/>
      <c r="J504" s="158">
        <v>0</v>
      </c>
      <c r="K504" s="112">
        <f t="shared" si="195"/>
        <v>0</v>
      </c>
      <c r="L504" s="112"/>
      <c r="M504" s="112"/>
      <c r="N504" s="3">
        <v>19</v>
      </c>
    </row>
    <row r="505" spans="1:24" s="3" customFormat="1" ht="11.25" hidden="1" customHeight="1">
      <c r="A505" s="3" t="str">
        <f t="shared" si="212"/>
        <v>b</v>
      </c>
      <c r="C505" s="12"/>
      <c r="D505" s="18" t="s">
        <v>120</v>
      </c>
      <c r="E505" s="9">
        <f t="shared" si="213"/>
        <v>0</v>
      </c>
      <c r="F505" s="9"/>
      <c r="G505" s="9"/>
      <c r="H505" s="158">
        <f t="shared" si="214"/>
        <v>0</v>
      </c>
      <c r="I505" s="158"/>
      <c r="J505" s="158"/>
      <c r="K505" s="112">
        <f t="shared" si="195"/>
        <v>0</v>
      </c>
      <c r="L505" s="112"/>
      <c r="M505" s="112"/>
      <c r="N505" s="3">
        <v>20</v>
      </c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22.5" hidden="1">
      <c r="A506" s="21" t="str">
        <f t="shared" si="212"/>
        <v>b</v>
      </c>
      <c r="B506" s="21" t="s">
        <v>114</v>
      </c>
      <c r="C506" s="7" t="s">
        <v>276</v>
      </c>
      <c r="D506" s="22" t="s">
        <v>404</v>
      </c>
      <c r="E506" s="176">
        <f t="shared" si="213"/>
        <v>0</v>
      </c>
      <c r="F506" s="176">
        <f>F508+F524+F525</f>
        <v>0</v>
      </c>
      <c r="G506" s="5">
        <f>G508+G524+G525</f>
        <v>0</v>
      </c>
      <c r="H506" s="157">
        <f t="shared" si="214"/>
        <v>0</v>
      </c>
      <c r="I506" s="157">
        <f>I508+I524+I525</f>
        <v>0</v>
      </c>
      <c r="J506" s="157">
        <f>J508+J524+J525</f>
        <v>0</v>
      </c>
      <c r="K506" s="110">
        <f t="shared" si="195"/>
        <v>0</v>
      </c>
      <c r="L506" s="110">
        <f>L508+L524+L525</f>
        <v>0</v>
      </c>
      <c r="M506" s="110">
        <f>M508+M524+M525</f>
        <v>0</v>
      </c>
      <c r="N506" s="3">
        <v>1</v>
      </c>
    </row>
    <row r="507" spans="1:24" s="3" customFormat="1" hidden="1">
      <c r="A507" s="3" t="str">
        <f t="shared" si="212"/>
        <v>b</v>
      </c>
      <c r="C507" s="12"/>
      <c r="D507" s="19" t="s">
        <v>99</v>
      </c>
      <c r="E507" s="8">
        <f t="shared" si="213"/>
        <v>0</v>
      </c>
      <c r="F507" s="8"/>
      <c r="G507" s="8"/>
      <c r="H507" s="204">
        <f t="shared" si="214"/>
        <v>0</v>
      </c>
      <c r="I507" s="204"/>
      <c r="J507" s="204"/>
      <c r="K507" s="111">
        <f t="shared" si="195"/>
        <v>0</v>
      </c>
      <c r="L507" s="111"/>
      <c r="M507" s="111"/>
      <c r="N507" s="3">
        <v>2</v>
      </c>
      <c r="P507" s="4"/>
      <c r="Q507" s="4"/>
      <c r="R507" s="4"/>
      <c r="S507" s="4"/>
      <c r="T507" s="4"/>
      <c r="U507" s="4"/>
      <c r="V507" s="4"/>
      <c r="W507" s="4"/>
      <c r="X507" s="4"/>
    </row>
    <row r="508" spans="1:24" hidden="1">
      <c r="A508" s="21" t="str">
        <f t="shared" si="212"/>
        <v>b</v>
      </c>
      <c r="C508" s="28"/>
      <c r="D508" s="23" t="s">
        <v>5</v>
      </c>
      <c r="E508" s="9">
        <f t="shared" si="213"/>
        <v>0</v>
      </c>
      <c r="F508" s="9">
        <f>F509+F510+F520+F521+F522+F523</f>
        <v>0</v>
      </c>
      <c r="G508" s="9">
        <f>G509+G510+G520+G521+G522+G523</f>
        <v>0</v>
      </c>
      <c r="H508" s="158">
        <f t="shared" si="214"/>
        <v>0</v>
      </c>
      <c r="I508" s="158">
        <f>I509+I510+I520+I521+I522+I523</f>
        <v>0</v>
      </c>
      <c r="J508" s="158">
        <f>J509+J510+J520+J521+J522+J523</f>
        <v>0</v>
      </c>
      <c r="K508" s="112">
        <f t="shared" si="195"/>
        <v>0</v>
      </c>
      <c r="L508" s="112">
        <f>L509+L510+L520+L521+L522+L523</f>
        <v>0</v>
      </c>
      <c r="M508" s="112">
        <f>M509+M510+M520+M521+M522+M523</f>
        <v>0</v>
      </c>
      <c r="N508" s="3">
        <v>3</v>
      </c>
    </row>
    <row r="509" spans="1:24" s="3" customFormat="1" hidden="1">
      <c r="A509" s="3" t="str">
        <f t="shared" si="212"/>
        <v>b</v>
      </c>
      <c r="C509" s="12"/>
      <c r="D509" s="17" t="s">
        <v>301</v>
      </c>
      <c r="E509" s="10">
        <f t="shared" si="213"/>
        <v>0</v>
      </c>
      <c r="F509" s="10"/>
      <c r="G509" s="10"/>
      <c r="H509" s="159">
        <f t="shared" si="214"/>
        <v>0</v>
      </c>
      <c r="I509" s="159"/>
      <c r="J509" s="159"/>
      <c r="K509" s="113">
        <f t="shared" si="195"/>
        <v>0</v>
      </c>
      <c r="L509" s="113"/>
      <c r="M509" s="113"/>
      <c r="N509" s="3">
        <v>4</v>
      </c>
      <c r="P509" s="4">
        <f>K509-H509</f>
        <v>0</v>
      </c>
      <c r="Q509" s="4">
        <f>K509-E509</f>
        <v>0</v>
      </c>
      <c r="R509" s="4">
        <f>H509-E509</f>
        <v>0</v>
      </c>
      <c r="S509" s="4"/>
      <c r="T509" s="4"/>
      <c r="U509" s="4"/>
      <c r="V509" s="4"/>
      <c r="W509" s="4"/>
      <c r="X509" s="4"/>
    </row>
    <row r="510" spans="1:24" s="3" customFormat="1" hidden="1">
      <c r="A510" s="3" t="str">
        <f t="shared" si="212"/>
        <v>b</v>
      </c>
      <c r="C510" s="12"/>
      <c r="D510" s="17" t="s">
        <v>295</v>
      </c>
      <c r="E510" s="10">
        <f t="shared" si="213"/>
        <v>0</v>
      </c>
      <c r="F510" s="10">
        <f>F511+F512+F513+F514+F515+F516+F517+F518</f>
        <v>0</v>
      </c>
      <c r="G510" s="10">
        <f>G511+G512+G513+G514+G515+G516+G517+G518</f>
        <v>0</v>
      </c>
      <c r="H510" s="159">
        <f t="shared" si="214"/>
        <v>0</v>
      </c>
      <c r="I510" s="159">
        <f>I511+I512+I513+I514+I515+I516+I517+I518</f>
        <v>0</v>
      </c>
      <c r="J510" s="159">
        <f>J511+J512+J513+J514+J515+J516+J517+J518</f>
        <v>0</v>
      </c>
      <c r="K510" s="113">
        <f t="shared" si="195"/>
        <v>0</v>
      </c>
      <c r="L510" s="113">
        <f>L511+L512+L513+L514+L515+L516+L517+L518</f>
        <v>0</v>
      </c>
      <c r="M510" s="113">
        <f>M511+M512+M513+M514+M515+M516+M517+M518</f>
        <v>0</v>
      </c>
      <c r="N510" s="3">
        <v>5</v>
      </c>
      <c r="P510" s="4"/>
      <c r="Q510" s="4"/>
      <c r="R510" s="4"/>
      <c r="S510" s="4"/>
      <c r="T510" s="4"/>
      <c r="U510" s="4"/>
      <c r="V510" s="4"/>
      <c r="W510" s="4"/>
      <c r="X510" s="4"/>
    </row>
    <row r="511" spans="1:24" s="3" customFormat="1" ht="22.5" hidden="1">
      <c r="A511" s="3" t="s">
        <v>289</v>
      </c>
      <c r="C511" s="12"/>
      <c r="D511" s="16" t="s">
        <v>290</v>
      </c>
      <c r="E511" s="176">
        <f t="shared" si="213"/>
        <v>0</v>
      </c>
      <c r="F511" s="176"/>
      <c r="G511" s="5"/>
      <c r="H511" s="157">
        <f t="shared" si="214"/>
        <v>0</v>
      </c>
      <c r="I511" s="157"/>
      <c r="J511" s="157"/>
      <c r="K511" s="110">
        <f t="shared" si="195"/>
        <v>0</v>
      </c>
      <c r="L511" s="110"/>
      <c r="M511" s="110"/>
      <c r="N511" s="3">
        <v>6</v>
      </c>
      <c r="P511" s="4"/>
      <c r="Q511" s="4"/>
      <c r="R511" s="4"/>
      <c r="S511" s="4"/>
      <c r="T511" s="4"/>
      <c r="U511" s="4"/>
      <c r="V511" s="4"/>
      <c r="W511" s="4"/>
      <c r="X511" s="4"/>
    </row>
    <row r="512" spans="1:24" s="3" customFormat="1" hidden="1">
      <c r="A512" s="3" t="s">
        <v>289</v>
      </c>
      <c r="C512" s="12"/>
      <c r="D512" s="16" t="s">
        <v>102</v>
      </c>
      <c r="E512" s="176">
        <f t="shared" si="213"/>
        <v>0</v>
      </c>
      <c r="F512" s="176"/>
      <c r="G512" s="5"/>
      <c r="H512" s="157">
        <f t="shared" si="214"/>
        <v>0</v>
      </c>
      <c r="I512" s="157"/>
      <c r="J512" s="157"/>
      <c r="K512" s="110">
        <f t="shared" si="195"/>
        <v>0</v>
      </c>
      <c r="L512" s="110"/>
      <c r="M512" s="110"/>
      <c r="N512" s="3">
        <v>7</v>
      </c>
      <c r="P512" s="4"/>
      <c r="Q512" s="4"/>
      <c r="R512" s="4"/>
      <c r="S512" s="4"/>
      <c r="T512" s="4"/>
      <c r="U512" s="4"/>
      <c r="V512" s="4"/>
      <c r="W512" s="4"/>
      <c r="X512" s="4"/>
    </row>
    <row r="513" spans="1:24" s="3" customFormat="1" hidden="1">
      <c r="A513" s="3" t="s">
        <v>289</v>
      </c>
      <c r="C513" s="12"/>
      <c r="D513" s="16" t="s">
        <v>101</v>
      </c>
      <c r="E513" s="176">
        <f t="shared" si="213"/>
        <v>0</v>
      </c>
      <c r="F513" s="176"/>
      <c r="G513" s="5"/>
      <c r="H513" s="157">
        <f t="shared" si="214"/>
        <v>0</v>
      </c>
      <c r="I513" s="157"/>
      <c r="J513" s="157"/>
      <c r="K513" s="110">
        <f t="shared" si="195"/>
        <v>0</v>
      </c>
      <c r="L513" s="110"/>
      <c r="M513" s="110"/>
      <c r="N513" s="3">
        <v>8</v>
      </c>
      <c r="P513" s="4"/>
      <c r="Q513" s="4"/>
      <c r="R513" s="4"/>
      <c r="S513" s="4"/>
      <c r="T513" s="4"/>
      <c r="U513" s="4"/>
      <c r="V513" s="4"/>
      <c r="W513" s="4"/>
      <c r="X513" s="4"/>
    </row>
    <row r="514" spans="1:24" s="3" customFormat="1" hidden="1">
      <c r="A514" s="3" t="s">
        <v>289</v>
      </c>
      <c r="C514" s="12"/>
      <c r="D514" s="16" t="s">
        <v>291</v>
      </c>
      <c r="E514" s="176">
        <f t="shared" si="213"/>
        <v>0</v>
      </c>
      <c r="F514" s="176"/>
      <c r="G514" s="5"/>
      <c r="H514" s="157">
        <f t="shared" si="214"/>
        <v>0</v>
      </c>
      <c r="I514" s="157"/>
      <c r="J514" s="157"/>
      <c r="K514" s="110">
        <f t="shared" si="195"/>
        <v>0</v>
      </c>
      <c r="L514" s="110"/>
      <c r="M514" s="110"/>
      <c r="N514" s="3">
        <v>9</v>
      </c>
      <c r="P514" s="4"/>
      <c r="Q514" s="4"/>
      <c r="R514" s="4"/>
      <c r="S514" s="4"/>
      <c r="T514" s="4"/>
      <c r="U514" s="4"/>
      <c r="V514" s="4"/>
      <c r="W514" s="4"/>
      <c r="X514" s="4"/>
    </row>
    <row r="515" spans="1:24" s="3" customFormat="1" hidden="1">
      <c r="A515" s="3" t="s">
        <v>289</v>
      </c>
      <c r="C515" s="12"/>
      <c r="D515" s="16" t="s">
        <v>100</v>
      </c>
      <c r="E515" s="176">
        <f t="shared" si="213"/>
        <v>0</v>
      </c>
      <c r="F515" s="176"/>
      <c r="G515" s="5"/>
      <c r="H515" s="157">
        <f t="shared" si="214"/>
        <v>0</v>
      </c>
      <c r="I515" s="157"/>
      <c r="J515" s="157"/>
      <c r="K515" s="110">
        <f t="shared" si="195"/>
        <v>0</v>
      </c>
      <c r="L515" s="110"/>
      <c r="M515" s="110"/>
      <c r="N515" s="3">
        <v>10</v>
      </c>
      <c r="P515" s="4"/>
      <c r="Q515" s="4"/>
      <c r="R515" s="4"/>
      <c r="S515" s="4"/>
      <c r="T515" s="4"/>
      <c r="U515" s="4"/>
      <c r="V515" s="4"/>
      <c r="W515" s="4"/>
      <c r="X515" s="4"/>
    </row>
    <row r="516" spans="1:24" s="3" customFormat="1" ht="33.75" hidden="1">
      <c r="A516" s="3" t="s">
        <v>289</v>
      </c>
      <c r="C516" s="12"/>
      <c r="D516" s="16" t="s">
        <v>292</v>
      </c>
      <c r="E516" s="176">
        <f t="shared" si="213"/>
        <v>0</v>
      </c>
      <c r="F516" s="176"/>
      <c r="G516" s="5"/>
      <c r="H516" s="157">
        <f t="shared" si="214"/>
        <v>0</v>
      </c>
      <c r="I516" s="157"/>
      <c r="J516" s="157"/>
      <c r="K516" s="110">
        <f t="shared" si="195"/>
        <v>0</v>
      </c>
      <c r="L516" s="110"/>
      <c r="M516" s="110"/>
      <c r="N516" s="3">
        <v>11</v>
      </c>
      <c r="P516" s="4"/>
      <c r="Q516" s="4"/>
      <c r="R516" s="4"/>
      <c r="S516" s="4"/>
      <c r="T516" s="4"/>
      <c r="U516" s="4"/>
      <c r="V516" s="4"/>
      <c r="W516" s="4"/>
      <c r="X516" s="4"/>
    </row>
    <row r="517" spans="1:24" s="3" customFormat="1" ht="33.75" hidden="1">
      <c r="A517" s="3" t="s">
        <v>289</v>
      </c>
      <c r="C517" s="12"/>
      <c r="D517" s="16" t="s">
        <v>293</v>
      </c>
      <c r="E517" s="176">
        <f t="shared" si="213"/>
        <v>0</v>
      </c>
      <c r="F517" s="176"/>
      <c r="G517" s="5"/>
      <c r="H517" s="157">
        <f t="shared" si="214"/>
        <v>0</v>
      </c>
      <c r="I517" s="157"/>
      <c r="J517" s="157"/>
      <c r="K517" s="110">
        <f t="shared" si="195"/>
        <v>0</v>
      </c>
      <c r="L517" s="110"/>
      <c r="M517" s="110"/>
      <c r="N517" s="3">
        <v>12</v>
      </c>
      <c r="P517" s="4"/>
      <c r="Q517" s="4"/>
      <c r="R517" s="4"/>
      <c r="S517" s="4"/>
      <c r="T517" s="4"/>
      <c r="U517" s="4"/>
      <c r="V517" s="4"/>
      <c r="W517" s="4"/>
      <c r="X517" s="4"/>
    </row>
    <row r="518" spans="1:24" s="3" customFormat="1" ht="22.5" hidden="1">
      <c r="A518" s="3" t="s">
        <v>289</v>
      </c>
      <c r="C518" s="12"/>
      <c r="D518" s="16" t="s">
        <v>294</v>
      </c>
      <c r="E518" s="176">
        <f t="shared" si="213"/>
        <v>0</v>
      </c>
      <c r="F518" s="176"/>
      <c r="G518" s="5"/>
      <c r="H518" s="157">
        <f t="shared" si="214"/>
        <v>0</v>
      </c>
      <c r="I518" s="157"/>
      <c r="J518" s="157"/>
      <c r="K518" s="110">
        <f t="shared" si="195"/>
        <v>0</v>
      </c>
      <c r="L518" s="110"/>
      <c r="M518" s="110"/>
      <c r="N518" s="3">
        <v>13</v>
      </c>
      <c r="P518" s="4"/>
      <c r="Q518" s="4"/>
      <c r="R518" s="4"/>
      <c r="S518" s="4"/>
      <c r="T518" s="4"/>
      <c r="U518" s="4"/>
      <c r="V518" s="4"/>
      <c r="W518" s="4"/>
      <c r="X518" s="4"/>
    </row>
    <row r="519" spans="1:24" s="3" customFormat="1" hidden="1">
      <c r="A519" s="3" t="str">
        <f t="shared" si="212"/>
        <v>b</v>
      </c>
      <c r="C519" s="12"/>
      <c r="D519" s="17" t="s">
        <v>296</v>
      </c>
      <c r="E519" s="10"/>
      <c r="F519" s="10"/>
      <c r="G519" s="10"/>
      <c r="H519" s="159"/>
      <c r="I519" s="159"/>
      <c r="J519" s="159"/>
      <c r="K519" s="113">
        <f t="shared" si="195"/>
        <v>0</v>
      </c>
      <c r="L519" s="113"/>
      <c r="M519" s="113"/>
      <c r="N519" s="3">
        <v>14</v>
      </c>
      <c r="P519" s="4"/>
      <c r="Q519" s="4"/>
      <c r="R519" s="4"/>
      <c r="S519" s="4"/>
      <c r="T519" s="4"/>
      <c r="U519" s="4"/>
      <c r="V519" s="4"/>
      <c r="W519" s="4"/>
      <c r="X519" s="4"/>
    </row>
    <row r="520" spans="1:24" s="3" customFormat="1" hidden="1">
      <c r="A520" s="3" t="str">
        <f t="shared" si="212"/>
        <v>b</v>
      </c>
      <c r="C520" s="12"/>
      <c r="D520" s="17" t="s">
        <v>297</v>
      </c>
      <c r="E520" s="10">
        <f t="shared" ref="E520:E525" si="215">F520+G520</f>
        <v>0</v>
      </c>
      <c r="F520" s="10"/>
      <c r="G520" s="10"/>
      <c r="H520" s="159">
        <f t="shared" ref="H520:H525" si="216">I520+J520</f>
        <v>0</v>
      </c>
      <c r="I520" s="159"/>
      <c r="J520" s="159"/>
      <c r="K520" s="113">
        <f t="shared" si="195"/>
        <v>0</v>
      </c>
      <c r="L520" s="113"/>
      <c r="M520" s="113"/>
      <c r="N520" s="3">
        <v>15</v>
      </c>
      <c r="P520" s="4"/>
      <c r="Q520" s="4"/>
      <c r="R520" s="4"/>
      <c r="S520" s="4"/>
      <c r="T520" s="4"/>
      <c r="U520" s="4"/>
      <c r="V520" s="4"/>
      <c r="W520" s="4"/>
      <c r="X520" s="4"/>
    </row>
    <row r="521" spans="1:24" s="3" customFormat="1" hidden="1">
      <c r="A521" s="3" t="str">
        <f t="shared" si="212"/>
        <v>b</v>
      </c>
      <c r="C521" s="12"/>
      <c r="D521" s="17" t="s">
        <v>298</v>
      </c>
      <c r="E521" s="10">
        <f t="shared" si="215"/>
        <v>0</v>
      </c>
      <c r="F521" s="10"/>
      <c r="G521" s="10"/>
      <c r="H521" s="159">
        <f t="shared" si="216"/>
        <v>0</v>
      </c>
      <c r="I521" s="159"/>
      <c r="J521" s="159"/>
      <c r="K521" s="113">
        <f t="shared" si="195"/>
        <v>0</v>
      </c>
      <c r="L521" s="113"/>
      <c r="M521" s="113"/>
      <c r="N521" s="3">
        <v>16</v>
      </c>
      <c r="P521" s="4"/>
      <c r="Q521" s="4"/>
      <c r="R521" s="4"/>
      <c r="S521" s="4"/>
      <c r="T521" s="4"/>
      <c r="U521" s="4"/>
      <c r="V521" s="4"/>
      <c r="W521" s="4"/>
      <c r="X521" s="4"/>
    </row>
    <row r="522" spans="1:24" s="3" customFormat="1" hidden="1">
      <c r="A522" s="3" t="str">
        <f t="shared" si="212"/>
        <v>b</v>
      </c>
      <c r="C522" s="12"/>
      <c r="D522" s="17" t="s">
        <v>299</v>
      </c>
      <c r="E522" s="10">
        <f t="shared" si="215"/>
        <v>0</v>
      </c>
      <c r="F522" s="10"/>
      <c r="G522" s="10"/>
      <c r="H522" s="159">
        <f t="shared" si="216"/>
        <v>0</v>
      </c>
      <c r="I522" s="159"/>
      <c r="J522" s="159"/>
      <c r="K522" s="113">
        <f t="shared" si="195"/>
        <v>0</v>
      </c>
      <c r="L522" s="113"/>
      <c r="M522" s="113"/>
      <c r="N522" s="3">
        <v>17</v>
      </c>
      <c r="P522" s="4"/>
      <c r="Q522" s="4"/>
      <c r="R522" s="4"/>
      <c r="S522" s="4"/>
      <c r="T522" s="4"/>
      <c r="U522" s="4"/>
      <c r="V522" s="4"/>
      <c r="W522" s="4"/>
      <c r="X522" s="4"/>
    </row>
    <row r="523" spans="1:24" hidden="1">
      <c r="A523" s="21" t="str">
        <f t="shared" si="212"/>
        <v>b</v>
      </c>
      <c r="C523" s="28"/>
      <c r="D523" s="17" t="s">
        <v>300</v>
      </c>
      <c r="E523" s="10">
        <f t="shared" si="215"/>
        <v>0</v>
      </c>
      <c r="F523" s="10"/>
      <c r="G523" s="10">
        <v>0</v>
      </c>
      <c r="H523" s="159">
        <f t="shared" si="216"/>
        <v>0</v>
      </c>
      <c r="I523" s="159">
        <v>0</v>
      </c>
      <c r="J523" s="159">
        <v>0</v>
      </c>
      <c r="K523" s="113">
        <f t="shared" si="195"/>
        <v>0</v>
      </c>
      <c r="L523" s="113"/>
      <c r="M523" s="113"/>
      <c r="N523" s="3">
        <v>18</v>
      </c>
    </row>
    <row r="524" spans="1:24" s="3" customFormat="1" hidden="1">
      <c r="A524" s="3" t="str">
        <f t="shared" si="212"/>
        <v>b</v>
      </c>
      <c r="C524" s="12"/>
      <c r="D524" s="18" t="s">
        <v>21</v>
      </c>
      <c r="E524" s="9">
        <f t="shared" si="215"/>
        <v>0</v>
      </c>
      <c r="F524" s="9"/>
      <c r="G524" s="9">
        <v>0</v>
      </c>
      <c r="H524" s="158">
        <f t="shared" si="216"/>
        <v>0</v>
      </c>
      <c r="I524" s="158"/>
      <c r="J524" s="158"/>
      <c r="K524" s="112">
        <f t="shared" si="195"/>
        <v>0</v>
      </c>
      <c r="L524" s="112"/>
      <c r="M524" s="112"/>
      <c r="N524" s="3">
        <v>19</v>
      </c>
      <c r="P524" s="4"/>
      <c r="Q524" s="4"/>
      <c r="R524" s="4"/>
      <c r="S524" s="4"/>
      <c r="T524" s="4"/>
      <c r="U524" s="4"/>
      <c r="V524" s="4"/>
      <c r="W524" s="4"/>
      <c r="X524" s="4"/>
    </row>
    <row r="525" spans="1:24" s="3" customFormat="1" hidden="1">
      <c r="A525" s="3" t="str">
        <f t="shared" si="212"/>
        <v>b</v>
      </c>
      <c r="C525" s="12"/>
      <c r="D525" s="18" t="s">
        <v>120</v>
      </c>
      <c r="E525" s="9">
        <f t="shared" si="215"/>
        <v>0</v>
      </c>
      <c r="F525" s="9"/>
      <c r="G525" s="9"/>
      <c r="H525" s="158">
        <f t="shared" si="216"/>
        <v>0</v>
      </c>
      <c r="I525" s="158"/>
      <c r="J525" s="158"/>
      <c r="K525" s="112">
        <f t="shared" si="195"/>
        <v>0</v>
      </c>
      <c r="L525" s="112"/>
      <c r="M525" s="112"/>
      <c r="N525" s="3">
        <v>20</v>
      </c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8">
      <c r="A526" s="21" t="str">
        <f t="shared" si="212"/>
        <v>a</v>
      </c>
      <c r="B526" s="21" t="s">
        <v>114</v>
      </c>
      <c r="C526" s="7" t="s">
        <v>190</v>
      </c>
      <c r="D526" s="22" t="s">
        <v>164</v>
      </c>
      <c r="E526" s="176">
        <f>E546+E566+E586+E606+E626</f>
        <v>2751.7710000000006</v>
      </c>
      <c r="F526" s="176">
        <f t="shared" ref="F526:M526" si="217">F546+F566+F586+F606+F626</f>
        <v>2678.9730000000004</v>
      </c>
      <c r="G526" s="5">
        <f t="shared" si="217"/>
        <v>72.798000000000002</v>
      </c>
      <c r="H526" s="157">
        <f>I526+J526</f>
        <v>2673.98</v>
      </c>
      <c r="I526" s="157">
        <f>I546+I566+I586+I606+I626</f>
        <v>1759.116</v>
      </c>
      <c r="J526" s="157">
        <f t="shared" si="217"/>
        <v>914.86400000000003</v>
      </c>
      <c r="K526" s="110">
        <f>L526+M526</f>
        <v>2.5009999999999999</v>
      </c>
      <c r="L526" s="157">
        <f t="shared" si="217"/>
        <v>2.5009999999999999</v>
      </c>
      <c r="M526" s="110">
        <f t="shared" si="217"/>
        <v>0</v>
      </c>
      <c r="N526" s="3">
        <v>1</v>
      </c>
    </row>
    <row r="527" spans="1:24" hidden="1">
      <c r="A527" s="21" t="str">
        <f t="shared" si="212"/>
        <v>b</v>
      </c>
      <c r="C527" s="28"/>
      <c r="D527" s="19" t="s">
        <v>99</v>
      </c>
      <c r="E527" s="8">
        <f t="shared" ref="E527:M527" si="218">E547+E567+E587+E607+E627</f>
        <v>0</v>
      </c>
      <c r="F527" s="8">
        <f t="shared" si="218"/>
        <v>0</v>
      </c>
      <c r="G527" s="8">
        <f t="shared" si="218"/>
        <v>0</v>
      </c>
      <c r="H527" s="204">
        <f t="shared" si="218"/>
        <v>0</v>
      </c>
      <c r="I527" s="204">
        <f t="shared" si="218"/>
        <v>0</v>
      </c>
      <c r="J527" s="204">
        <f t="shared" si="218"/>
        <v>0</v>
      </c>
      <c r="K527" s="111">
        <f t="shared" si="195"/>
        <v>0</v>
      </c>
      <c r="L527" s="111">
        <f t="shared" si="218"/>
        <v>0</v>
      </c>
      <c r="M527" s="111">
        <f t="shared" si="218"/>
        <v>0</v>
      </c>
      <c r="N527" s="3">
        <v>2</v>
      </c>
    </row>
    <row r="528" spans="1:24">
      <c r="A528" s="21" t="str">
        <f t="shared" si="212"/>
        <v>a</v>
      </c>
      <c r="C528" s="28"/>
      <c r="D528" s="23" t="s">
        <v>5</v>
      </c>
      <c r="E528" s="9">
        <f t="shared" ref="E528:M528" si="219">E548+E568+E588+E608+E628</f>
        <v>18.001000000000001</v>
      </c>
      <c r="F528" s="9">
        <f t="shared" si="219"/>
        <v>18.001000000000001</v>
      </c>
      <c r="G528" s="9">
        <f t="shared" si="219"/>
        <v>0</v>
      </c>
      <c r="H528" s="158">
        <f>I528+J528</f>
        <v>0</v>
      </c>
      <c r="I528" s="158">
        <f t="shared" si="219"/>
        <v>0</v>
      </c>
      <c r="J528" s="158">
        <f t="shared" si="219"/>
        <v>0</v>
      </c>
      <c r="K528" s="112">
        <f>L528+M528</f>
        <v>0</v>
      </c>
      <c r="L528" s="112">
        <f t="shared" si="219"/>
        <v>0</v>
      </c>
      <c r="M528" s="112">
        <f t="shared" si="219"/>
        <v>0</v>
      </c>
      <c r="N528" s="3">
        <v>3</v>
      </c>
    </row>
    <row r="529" spans="1:24" hidden="1">
      <c r="A529" s="21" t="str">
        <f t="shared" si="212"/>
        <v>b</v>
      </c>
      <c r="C529" s="28"/>
      <c r="D529" s="17" t="s">
        <v>301</v>
      </c>
      <c r="E529" s="10">
        <f t="shared" ref="E529:M529" si="220">E549+E569+E589+E609+E629</f>
        <v>0</v>
      </c>
      <c r="F529" s="10">
        <f t="shared" si="220"/>
        <v>0</v>
      </c>
      <c r="G529" s="10">
        <f t="shared" si="220"/>
        <v>0</v>
      </c>
      <c r="H529" s="159">
        <f t="shared" si="220"/>
        <v>0</v>
      </c>
      <c r="I529" s="159">
        <f t="shared" si="220"/>
        <v>0</v>
      </c>
      <c r="J529" s="159">
        <f t="shared" si="220"/>
        <v>0</v>
      </c>
      <c r="K529" s="113">
        <f t="shared" si="195"/>
        <v>0</v>
      </c>
      <c r="L529" s="113">
        <f t="shared" si="220"/>
        <v>0</v>
      </c>
      <c r="M529" s="113">
        <f t="shared" si="220"/>
        <v>0</v>
      </c>
      <c r="N529" s="3">
        <v>4</v>
      </c>
    </row>
    <row r="530" spans="1:24">
      <c r="A530" s="21" t="str">
        <f t="shared" si="212"/>
        <v>a</v>
      </c>
      <c r="C530" s="28"/>
      <c r="D530" s="17" t="s">
        <v>295</v>
      </c>
      <c r="E530" s="10">
        <f t="shared" ref="E530:M530" si="221">E550+E570+E590+E610+E630</f>
        <v>18.001000000000001</v>
      </c>
      <c r="F530" s="10">
        <f t="shared" si="221"/>
        <v>18.001000000000001</v>
      </c>
      <c r="G530" s="10">
        <f t="shared" si="221"/>
        <v>0</v>
      </c>
      <c r="H530" s="159">
        <f>I538+J538</f>
        <v>0</v>
      </c>
      <c r="I530" s="159">
        <f t="shared" si="221"/>
        <v>0</v>
      </c>
      <c r="J530" s="159">
        <f t="shared" si="221"/>
        <v>0</v>
      </c>
      <c r="K530" s="113">
        <f>L530+M530</f>
        <v>0</v>
      </c>
      <c r="L530" s="113">
        <f t="shared" si="221"/>
        <v>0</v>
      </c>
      <c r="M530" s="113">
        <f t="shared" si="221"/>
        <v>0</v>
      </c>
      <c r="N530" s="3">
        <v>5</v>
      </c>
    </row>
    <row r="531" spans="1:24" s="3" customFormat="1" ht="22.5" hidden="1">
      <c r="A531" s="3" t="s">
        <v>289</v>
      </c>
      <c r="C531" s="12"/>
      <c r="D531" s="16" t="s">
        <v>290</v>
      </c>
      <c r="E531" s="176">
        <f t="shared" ref="E531:M531" si="222">E551+E571+E591+E611+E631</f>
        <v>0</v>
      </c>
      <c r="F531" s="176">
        <f t="shared" si="222"/>
        <v>0</v>
      </c>
      <c r="G531" s="5">
        <f t="shared" si="222"/>
        <v>0</v>
      </c>
      <c r="H531" s="157">
        <f t="shared" si="222"/>
        <v>0</v>
      </c>
      <c r="I531" s="157">
        <f t="shared" si="222"/>
        <v>0</v>
      </c>
      <c r="J531" s="157">
        <f t="shared" si="222"/>
        <v>0</v>
      </c>
      <c r="K531" s="110">
        <f t="shared" si="195"/>
        <v>0</v>
      </c>
      <c r="L531" s="110">
        <f t="shared" si="222"/>
        <v>0</v>
      </c>
      <c r="M531" s="110">
        <f t="shared" si="222"/>
        <v>0</v>
      </c>
      <c r="N531" s="3">
        <v>6</v>
      </c>
      <c r="P531" s="4"/>
      <c r="Q531" s="4"/>
      <c r="R531" s="4"/>
      <c r="S531" s="4"/>
      <c r="T531" s="4"/>
      <c r="U531" s="4"/>
      <c r="V531" s="4"/>
      <c r="W531" s="4"/>
      <c r="X531" s="4"/>
    </row>
    <row r="532" spans="1:24" s="3" customFormat="1" hidden="1">
      <c r="A532" s="3" t="s">
        <v>289</v>
      </c>
      <c r="C532" s="12"/>
      <c r="D532" s="16" t="s">
        <v>102</v>
      </c>
      <c r="E532" s="176">
        <f t="shared" ref="E532:M532" si="223">E552+E572+E592+E612+E632</f>
        <v>0</v>
      </c>
      <c r="F532" s="176">
        <f t="shared" si="223"/>
        <v>0</v>
      </c>
      <c r="G532" s="5">
        <f t="shared" si="223"/>
        <v>0</v>
      </c>
      <c r="H532" s="157">
        <f t="shared" si="223"/>
        <v>0</v>
      </c>
      <c r="I532" s="157">
        <f t="shared" si="223"/>
        <v>0</v>
      </c>
      <c r="J532" s="157">
        <f t="shared" si="223"/>
        <v>0</v>
      </c>
      <c r="K532" s="110">
        <f t="shared" si="195"/>
        <v>0</v>
      </c>
      <c r="L532" s="110">
        <f t="shared" si="223"/>
        <v>0</v>
      </c>
      <c r="M532" s="110">
        <f t="shared" si="223"/>
        <v>0</v>
      </c>
      <c r="N532" s="3">
        <v>7</v>
      </c>
      <c r="P532" s="4"/>
      <c r="Q532" s="4"/>
      <c r="R532" s="4"/>
      <c r="S532" s="4"/>
      <c r="T532" s="4"/>
      <c r="U532" s="4"/>
      <c r="V532" s="4"/>
      <c r="W532" s="4"/>
      <c r="X532" s="4"/>
    </row>
    <row r="533" spans="1:24" s="3" customFormat="1" hidden="1">
      <c r="A533" s="3" t="s">
        <v>289</v>
      </c>
      <c r="C533" s="12"/>
      <c r="D533" s="16" t="s">
        <v>101</v>
      </c>
      <c r="E533" s="176">
        <f t="shared" ref="E533:M533" si="224">E553+E573+E593+E613+E633</f>
        <v>0</v>
      </c>
      <c r="F533" s="176">
        <f t="shared" si="224"/>
        <v>0</v>
      </c>
      <c r="G533" s="5">
        <f t="shared" si="224"/>
        <v>0</v>
      </c>
      <c r="H533" s="157">
        <f t="shared" si="224"/>
        <v>0</v>
      </c>
      <c r="I533" s="157">
        <f t="shared" si="224"/>
        <v>0</v>
      </c>
      <c r="J533" s="157">
        <f t="shared" si="224"/>
        <v>0</v>
      </c>
      <c r="K533" s="110">
        <f t="shared" si="195"/>
        <v>0</v>
      </c>
      <c r="L533" s="110">
        <f t="shared" si="224"/>
        <v>0</v>
      </c>
      <c r="M533" s="110">
        <f t="shared" si="224"/>
        <v>0</v>
      </c>
      <c r="N533" s="3">
        <v>8</v>
      </c>
      <c r="P533" s="4"/>
      <c r="Q533" s="4"/>
      <c r="R533" s="4"/>
      <c r="S533" s="4"/>
      <c r="T533" s="4"/>
      <c r="U533" s="4"/>
      <c r="V533" s="4"/>
      <c r="W533" s="4"/>
      <c r="X533" s="4"/>
    </row>
    <row r="534" spans="1:24" s="3" customFormat="1" hidden="1">
      <c r="A534" s="3" t="s">
        <v>289</v>
      </c>
      <c r="C534" s="12"/>
      <c r="D534" s="16" t="s">
        <v>291</v>
      </c>
      <c r="E534" s="176">
        <f t="shared" ref="E534:M534" si="225">E554+E574+E594+E614+E634</f>
        <v>0</v>
      </c>
      <c r="F534" s="176">
        <f t="shared" si="225"/>
        <v>0</v>
      </c>
      <c r="G534" s="5">
        <f t="shared" si="225"/>
        <v>0</v>
      </c>
      <c r="H534" s="157">
        <f t="shared" si="225"/>
        <v>0</v>
      </c>
      <c r="I534" s="157">
        <f t="shared" si="225"/>
        <v>0</v>
      </c>
      <c r="J534" s="157">
        <f t="shared" si="225"/>
        <v>0</v>
      </c>
      <c r="K534" s="110">
        <f t="shared" si="195"/>
        <v>0</v>
      </c>
      <c r="L534" s="110">
        <f t="shared" si="225"/>
        <v>0</v>
      </c>
      <c r="M534" s="110">
        <f t="shared" si="225"/>
        <v>0</v>
      </c>
      <c r="N534" s="3">
        <v>9</v>
      </c>
      <c r="P534" s="4"/>
      <c r="Q534" s="4"/>
      <c r="R534" s="4"/>
      <c r="S534" s="4"/>
      <c r="T534" s="4"/>
      <c r="U534" s="4"/>
      <c r="V534" s="4"/>
      <c r="W534" s="4"/>
      <c r="X534" s="4"/>
    </row>
    <row r="535" spans="1:24" s="3" customFormat="1" hidden="1">
      <c r="A535" s="3" t="s">
        <v>289</v>
      </c>
      <c r="C535" s="12"/>
      <c r="D535" s="16" t="s">
        <v>100</v>
      </c>
      <c r="E535" s="176">
        <f t="shared" ref="E535:M535" si="226">E555+E575+E595+E615+E635</f>
        <v>0</v>
      </c>
      <c r="F535" s="176">
        <f t="shared" si="226"/>
        <v>0</v>
      </c>
      <c r="G535" s="5">
        <f t="shared" si="226"/>
        <v>0</v>
      </c>
      <c r="H535" s="157">
        <f t="shared" si="226"/>
        <v>0</v>
      </c>
      <c r="I535" s="157">
        <f t="shared" si="226"/>
        <v>0</v>
      </c>
      <c r="J535" s="157">
        <f t="shared" si="226"/>
        <v>0</v>
      </c>
      <c r="K535" s="110">
        <f t="shared" ref="K535:K598" si="227">L535+M535</f>
        <v>0</v>
      </c>
      <c r="L535" s="110">
        <f t="shared" si="226"/>
        <v>0</v>
      </c>
      <c r="M535" s="110">
        <f t="shared" si="226"/>
        <v>0</v>
      </c>
      <c r="N535" s="3">
        <v>10</v>
      </c>
      <c r="P535" s="4"/>
      <c r="Q535" s="4"/>
      <c r="R535" s="4"/>
      <c r="S535" s="4"/>
      <c r="T535" s="4"/>
      <c r="U535" s="4"/>
      <c r="V535" s="4"/>
      <c r="W535" s="4"/>
      <c r="X535" s="4"/>
    </row>
    <row r="536" spans="1:24" s="3" customFormat="1" ht="33.75" hidden="1">
      <c r="A536" s="3" t="s">
        <v>289</v>
      </c>
      <c r="C536" s="12"/>
      <c r="D536" s="16" t="s">
        <v>292</v>
      </c>
      <c r="E536" s="176">
        <f t="shared" ref="E536:M536" si="228">E556+E576+E596+E616+E636</f>
        <v>0</v>
      </c>
      <c r="F536" s="176">
        <f t="shared" si="228"/>
        <v>0</v>
      </c>
      <c r="G536" s="5">
        <f t="shared" si="228"/>
        <v>0</v>
      </c>
      <c r="H536" s="157">
        <f t="shared" si="228"/>
        <v>0</v>
      </c>
      <c r="I536" s="157">
        <f t="shared" si="228"/>
        <v>0</v>
      </c>
      <c r="J536" s="157">
        <f t="shared" si="228"/>
        <v>0</v>
      </c>
      <c r="K536" s="110">
        <f t="shared" si="227"/>
        <v>0</v>
      </c>
      <c r="L536" s="110">
        <f t="shared" si="228"/>
        <v>0</v>
      </c>
      <c r="M536" s="110">
        <f t="shared" si="228"/>
        <v>0</v>
      </c>
      <c r="N536" s="3">
        <v>11</v>
      </c>
      <c r="P536" s="4"/>
      <c r="Q536" s="4"/>
      <c r="R536" s="4"/>
      <c r="S536" s="4"/>
      <c r="T536" s="4"/>
      <c r="U536" s="4"/>
      <c r="V536" s="4"/>
      <c r="W536" s="4"/>
      <c r="X536" s="4"/>
    </row>
    <row r="537" spans="1:24" s="3" customFormat="1" ht="33.75" hidden="1">
      <c r="A537" s="3" t="s">
        <v>289</v>
      </c>
      <c r="C537" s="12"/>
      <c r="D537" s="16" t="s">
        <v>293</v>
      </c>
      <c r="E537" s="176">
        <f t="shared" ref="E537:M537" si="229">E557+E577+E597+E617+E637</f>
        <v>0</v>
      </c>
      <c r="F537" s="176">
        <f t="shared" si="229"/>
        <v>0</v>
      </c>
      <c r="G537" s="5">
        <f t="shared" si="229"/>
        <v>0</v>
      </c>
      <c r="H537" s="157">
        <f t="shared" si="229"/>
        <v>0</v>
      </c>
      <c r="I537" s="157">
        <f t="shared" si="229"/>
        <v>0</v>
      </c>
      <c r="J537" s="157">
        <f t="shared" si="229"/>
        <v>0</v>
      </c>
      <c r="K537" s="110">
        <f t="shared" si="227"/>
        <v>0</v>
      </c>
      <c r="L537" s="110">
        <f t="shared" si="229"/>
        <v>0</v>
      </c>
      <c r="M537" s="110">
        <f t="shared" si="229"/>
        <v>0</v>
      </c>
      <c r="N537" s="3">
        <v>12</v>
      </c>
      <c r="P537" s="4"/>
      <c r="Q537" s="4"/>
      <c r="R537" s="4"/>
      <c r="S537" s="4"/>
      <c r="T537" s="4"/>
      <c r="U537" s="4"/>
      <c r="V537" s="4"/>
      <c r="W537" s="4"/>
      <c r="X537" s="4"/>
    </row>
    <row r="538" spans="1:24" s="3" customFormat="1" ht="22.5" hidden="1">
      <c r="A538" s="3" t="s">
        <v>289</v>
      </c>
      <c r="C538" s="12"/>
      <c r="D538" s="16" t="s">
        <v>294</v>
      </c>
      <c r="E538" s="176">
        <f t="shared" ref="E538:M538" si="230">E558+E578+E598+E618+E638</f>
        <v>18.001000000000001</v>
      </c>
      <c r="F538" s="176">
        <f t="shared" si="230"/>
        <v>18.001000000000001</v>
      </c>
      <c r="G538" s="5">
        <f t="shared" si="230"/>
        <v>0</v>
      </c>
      <c r="H538" s="157">
        <f>I538+J538</f>
        <v>0</v>
      </c>
      <c r="I538" s="157">
        <f t="shared" si="230"/>
        <v>0</v>
      </c>
      <c r="J538" s="157">
        <f t="shared" si="230"/>
        <v>0</v>
      </c>
      <c r="K538" s="110">
        <f>L538+M538</f>
        <v>0</v>
      </c>
      <c r="L538" s="110">
        <f t="shared" si="230"/>
        <v>0</v>
      </c>
      <c r="M538" s="110">
        <f t="shared" si="230"/>
        <v>0</v>
      </c>
      <c r="N538" s="3">
        <v>13</v>
      </c>
      <c r="P538" s="4"/>
      <c r="Q538" s="4"/>
      <c r="R538" s="4"/>
      <c r="S538" s="4"/>
      <c r="T538" s="4"/>
      <c r="U538" s="4"/>
      <c r="V538" s="4"/>
      <c r="W538" s="4"/>
      <c r="X538" s="4"/>
    </row>
    <row r="539" spans="1:24" s="3" customFormat="1" hidden="1">
      <c r="A539" s="3" t="str">
        <f t="shared" si="212"/>
        <v>b</v>
      </c>
      <c r="C539" s="12"/>
      <c r="D539" s="17" t="s">
        <v>296</v>
      </c>
      <c r="E539" s="10">
        <f t="shared" ref="E539:M539" si="231">E559+E579+E599+E619+E639</f>
        <v>0</v>
      </c>
      <c r="F539" s="10">
        <f t="shared" si="231"/>
        <v>0</v>
      </c>
      <c r="G539" s="10">
        <f t="shared" si="231"/>
        <v>0</v>
      </c>
      <c r="H539" s="159">
        <f t="shared" si="231"/>
        <v>0</v>
      </c>
      <c r="I539" s="159">
        <f t="shared" si="231"/>
        <v>0</v>
      </c>
      <c r="J539" s="159">
        <f t="shared" si="231"/>
        <v>0</v>
      </c>
      <c r="K539" s="113">
        <f t="shared" si="227"/>
        <v>0</v>
      </c>
      <c r="L539" s="113">
        <f t="shared" si="231"/>
        <v>0</v>
      </c>
      <c r="M539" s="113">
        <f t="shared" si="231"/>
        <v>0</v>
      </c>
      <c r="N539" s="3">
        <v>14</v>
      </c>
      <c r="P539" s="4"/>
      <c r="Q539" s="4"/>
      <c r="R539" s="4"/>
      <c r="S539" s="4"/>
      <c r="T539" s="4"/>
      <c r="U539" s="4"/>
      <c r="V539" s="4"/>
      <c r="W539" s="4"/>
      <c r="X539" s="4"/>
    </row>
    <row r="540" spans="1:24" hidden="1">
      <c r="A540" s="21" t="str">
        <f t="shared" si="212"/>
        <v>b</v>
      </c>
      <c r="C540" s="28"/>
      <c r="D540" s="17" t="s">
        <v>297</v>
      </c>
      <c r="E540" s="10">
        <f t="shared" ref="E540:M540" si="232">E560+E580+E600+E620+E640</f>
        <v>0</v>
      </c>
      <c r="F540" s="10">
        <f t="shared" si="232"/>
        <v>0</v>
      </c>
      <c r="G540" s="10">
        <f t="shared" si="232"/>
        <v>0</v>
      </c>
      <c r="H540" s="159">
        <f t="shared" si="232"/>
        <v>0</v>
      </c>
      <c r="I540" s="159">
        <f t="shared" si="232"/>
        <v>0</v>
      </c>
      <c r="J540" s="159">
        <f t="shared" si="232"/>
        <v>0</v>
      </c>
      <c r="K540" s="113">
        <f t="shared" si="227"/>
        <v>0</v>
      </c>
      <c r="L540" s="113">
        <f t="shared" si="232"/>
        <v>0</v>
      </c>
      <c r="M540" s="113">
        <f t="shared" si="232"/>
        <v>0</v>
      </c>
      <c r="N540" s="3">
        <v>15</v>
      </c>
    </row>
    <row r="541" spans="1:24" s="3" customFormat="1" hidden="1">
      <c r="A541" s="3" t="str">
        <f t="shared" si="212"/>
        <v>b</v>
      </c>
      <c r="C541" s="12"/>
      <c r="D541" s="17" t="s">
        <v>298</v>
      </c>
      <c r="E541" s="10">
        <f t="shared" ref="E541:M541" si="233">E561+E581+E601+E621+E641</f>
        <v>0</v>
      </c>
      <c r="F541" s="10">
        <f t="shared" si="233"/>
        <v>0</v>
      </c>
      <c r="G541" s="10">
        <f t="shared" si="233"/>
        <v>0</v>
      </c>
      <c r="H541" s="159">
        <f t="shared" si="233"/>
        <v>0</v>
      </c>
      <c r="I541" s="159">
        <f t="shared" si="233"/>
        <v>0</v>
      </c>
      <c r="J541" s="159">
        <f t="shared" si="233"/>
        <v>0</v>
      </c>
      <c r="K541" s="113">
        <f t="shared" si="227"/>
        <v>0</v>
      </c>
      <c r="L541" s="113">
        <f t="shared" si="233"/>
        <v>0</v>
      </c>
      <c r="M541" s="113">
        <f t="shared" si="233"/>
        <v>0</v>
      </c>
      <c r="N541" s="3">
        <v>16</v>
      </c>
      <c r="P541" s="4"/>
      <c r="Q541" s="4"/>
      <c r="R541" s="4"/>
      <c r="S541" s="4"/>
      <c r="T541" s="4"/>
      <c r="U541" s="4"/>
      <c r="V541" s="4"/>
      <c r="W541" s="4"/>
      <c r="X541" s="4"/>
    </row>
    <row r="542" spans="1:24" s="3" customFormat="1" hidden="1">
      <c r="A542" s="3" t="str">
        <f t="shared" si="212"/>
        <v>b</v>
      </c>
      <c r="C542" s="12"/>
      <c r="D542" s="17" t="s">
        <v>299</v>
      </c>
      <c r="E542" s="10">
        <f t="shared" ref="E542:M542" si="234">E562+E582+E602+E622+E642</f>
        <v>0</v>
      </c>
      <c r="F542" s="10">
        <f t="shared" si="234"/>
        <v>0</v>
      </c>
      <c r="G542" s="10">
        <f t="shared" si="234"/>
        <v>0</v>
      </c>
      <c r="H542" s="159">
        <f t="shared" si="234"/>
        <v>0</v>
      </c>
      <c r="I542" s="159">
        <f t="shared" si="234"/>
        <v>0</v>
      </c>
      <c r="J542" s="159">
        <f t="shared" si="234"/>
        <v>0</v>
      </c>
      <c r="K542" s="113">
        <f t="shared" si="227"/>
        <v>0</v>
      </c>
      <c r="L542" s="113">
        <f t="shared" si="234"/>
        <v>0</v>
      </c>
      <c r="M542" s="113">
        <f t="shared" si="234"/>
        <v>0</v>
      </c>
      <c r="N542" s="3">
        <v>17</v>
      </c>
      <c r="P542" s="4"/>
      <c r="Q542" s="4"/>
      <c r="R542" s="4"/>
      <c r="S542" s="4"/>
      <c r="T542" s="4"/>
      <c r="U542" s="4"/>
      <c r="V542" s="4"/>
      <c r="W542" s="4"/>
      <c r="X542" s="4"/>
    </row>
    <row r="543" spans="1:24" s="3" customFormat="1" hidden="1">
      <c r="A543" s="3" t="str">
        <f t="shared" si="212"/>
        <v>b</v>
      </c>
      <c r="C543" s="12"/>
      <c r="D543" s="17" t="s">
        <v>300</v>
      </c>
      <c r="E543" s="10">
        <f t="shared" ref="E543:M543" si="235">E563+E583+E603+E623+E643</f>
        <v>0</v>
      </c>
      <c r="F543" s="10">
        <f t="shared" si="235"/>
        <v>0</v>
      </c>
      <c r="G543" s="10">
        <f t="shared" si="235"/>
        <v>0</v>
      </c>
      <c r="H543" s="159">
        <f t="shared" si="235"/>
        <v>0</v>
      </c>
      <c r="I543" s="159">
        <f t="shared" si="235"/>
        <v>0</v>
      </c>
      <c r="J543" s="159">
        <f t="shared" si="235"/>
        <v>0</v>
      </c>
      <c r="K543" s="113">
        <f t="shared" si="227"/>
        <v>0</v>
      </c>
      <c r="L543" s="113">
        <f t="shared" si="235"/>
        <v>0</v>
      </c>
      <c r="M543" s="113">
        <f t="shared" si="235"/>
        <v>0</v>
      </c>
      <c r="N543" s="3">
        <v>18</v>
      </c>
      <c r="P543" s="4"/>
      <c r="Q543" s="4"/>
      <c r="R543" s="4"/>
      <c r="S543" s="4"/>
      <c r="T543" s="4"/>
      <c r="U543" s="4"/>
      <c r="V543" s="4"/>
      <c r="W543" s="4"/>
      <c r="X543" s="4"/>
    </row>
    <row r="544" spans="1:24">
      <c r="A544" s="21" t="str">
        <f t="shared" si="212"/>
        <v>a</v>
      </c>
      <c r="C544" s="28"/>
      <c r="D544" s="23" t="s">
        <v>21</v>
      </c>
      <c r="E544" s="9">
        <f t="shared" ref="E544:M544" si="236">E564+E584+E604+E624+E644</f>
        <v>2733.7700000000004</v>
      </c>
      <c r="F544" s="9">
        <f t="shared" si="236"/>
        <v>2660.9720000000002</v>
      </c>
      <c r="G544" s="9">
        <f t="shared" si="236"/>
        <v>72.798000000000002</v>
      </c>
      <c r="H544" s="158">
        <f>I544+J544</f>
        <v>2673.98</v>
      </c>
      <c r="I544" s="158">
        <f t="shared" si="236"/>
        <v>1759.116</v>
      </c>
      <c r="J544" s="158">
        <f t="shared" si="236"/>
        <v>914.86400000000003</v>
      </c>
      <c r="K544" s="112">
        <f>L544+M544</f>
        <v>2.5009999999999999</v>
      </c>
      <c r="L544" s="158">
        <f t="shared" si="236"/>
        <v>2.5009999999999999</v>
      </c>
      <c r="M544" s="112">
        <f t="shared" si="236"/>
        <v>0</v>
      </c>
      <c r="N544" s="3">
        <v>19</v>
      </c>
    </row>
    <row r="545" spans="1:24" hidden="1">
      <c r="A545" s="21" t="str">
        <f t="shared" si="212"/>
        <v>b</v>
      </c>
      <c r="C545" s="28"/>
      <c r="D545" s="23" t="s">
        <v>120</v>
      </c>
      <c r="E545" s="9">
        <f t="shared" ref="E545:M545" si="237">E565+E585+E605+E625+E645</f>
        <v>0</v>
      </c>
      <c r="F545" s="9">
        <f t="shared" si="237"/>
        <v>0</v>
      </c>
      <c r="G545" s="9">
        <f t="shared" si="237"/>
        <v>0</v>
      </c>
      <c r="H545" s="158">
        <f t="shared" si="237"/>
        <v>0</v>
      </c>
      <c r="I545" s="158">
        <f t="shared" si="237"/>
        <v>0</v>
      </c>
      <c r="J545" s="158">
        <f t="shared" si="237"/>
        <v>0</v>
      </c>
      <c r="K545" s="112">
        <f t="shared" si="227"/>
        <v>0</v>
      </c>
      <c r="L545" s="112">
        <f t="shared" si="237"/>
        <v>0</v>
      </c>
      <c r="M545" s="112">
        <f t="shared" si="237"/>
        <v>0</v>
      </c>
      <c r="N545" s="3">
        <v>20</v>
      </c>
    </row>
    <row r="546" spans="1:24" ht="45">
      <c r="A546" s="21" t="str">
        <f t="shared" si="212"/>
        <v>a</v>
      </c>
      <c r="B546" s="21" t="s">
        <v>114</v>
      </c>
      <c r="C546" s="7" t="s">
        <v>191</v>
      </c>
      <c r="D546" s="22" t="s">
        <v>405</v>
      </c>
      <c r="E546" s="176">
        <f t="shared" ref="E546:E558" si="238">F546+G546</f>
        <v>2751.7710000000006</v>
      </c>
      <c r="F546" s="176">
        <f>F548+F564+F565</f>
        <v>2678.9730000000004</v>
      </c>
      <c r="G546" s="5">
        <f>G548+G564+G565</f>
        <v>72.798000000000002</v>
      </c>
      <c r="H546" s="157">
        <f t="shared" ref="H546:H558" si="239">I546+J546</f>
        <v>2633.98</v>
      </c>
      <c r="I546" s="157">
        <f>I548+I549+I564+I565</f>
        <v>1719.116</v>
      </c>
      <c r="J546" s="157">
        <f>J548+J564+J565</f>
        <v>914.86400000000003</v>
      </c>
      <c r="K546" s="110">
        <f t="shared" si="227"/>
        <v>2.5009999999999999</v>
      </c>
      <c r="L546" s="110">
        <f>L548+L549+L564+L565</f>
        <v>2.5009999999999999</v>
      </c>
      <c r="M546" s="110">
        <f>M548+M564+M565</f>
        <v>0</v>
      </c>
      <c r="N546" s="3">
        <v>1</v>
      </c>
    </row>
    <row r="547" spans="1:24" s="3" customFormat="1" hidden="1">
      <c r="A547" s="3" t="str">
        <f t="shared" si="212"/>
        <v>b</v>
      </c>
      <c r="C547" s="12"/>
      <c r="D547" s="19" t="s">
        <v>99</v>
      </c>
      <c r="E547" s="8">
        <f t="shared" si="238"/>
        <v>0</v>
      </c>
      <c r="F547" s="8"/>
      <c r="G547" s="8"/>
      <c r="H547" s="204">
        <f t="shared" si="239"/>
        <v>0</v>
      </c>
      <c r="I547" s="204"/>
      <c r="J547" s="204"/>
      <c r="K547" s="111">
        <f t="shared" si="227"/>
        <v>0</v>
      </c>
      <c r="L547" s="111"/>
      <c r="M547" s="111"/>
      <c r="N547" s="3">
        <v>2</v>
      </c>
      <c r="P547" s="4"/>
      <c r="Q547" s="4"/>
      <c r="R547" s="4"/>
      <c r="S547" s="4"/>
      <c r="T547" s="4"/>
      <c r="U547" s="4"/>
      <c r="V547" s="4"/>
      <c r="W547" s="4"/>
      <c r="X547" s="4"/>
    </row>
    <row r="548" spans="1:24">
      <c r="A548" s="21" t="str">
        <f t="shared" si="212"/>
        <v>a</v>
      </c>
      <c r="C548" s="28"/>
      <c r="D548" s="23" t="s">
        <v>5</v>
      </c>
      <c r="E548" s="9">
        <f t="shared" si="238"/>
        <v>18.001000000000001</v>
      </c>
      <c r="F548" s="9">
        <f>F549+F550+F560+F561+F562+F563</f>
        <v>18.001000000000001</v>
      </c>
      <c r="G548" s="9">
        <f>G549+G550+G560+G561+G562+G563</f>
        <v>0</v>
      </c>
      <c r="H548" s="158">
        <f t="shared" si="239"/>
        <v>0</v>
      </c>
      <c r="I548" s="158">
        <f>I549+I550+I560+I561+I562+I563</f>
        <v>0</v>
      </c>
      <c r="J548" s="158">
        <f>J549+J550+J560+J561+J562+J563</f>
        <v>0</v>
      </c>
      <c r="K548" s="112">
        <f t="shared" si="227"/>
        <v>0</v>
      </c>
      <c r="L548" s="112">
        <f>L549+L550+L560+L561+L562+L563</f>
        <v>0</v>
      </c>
      <c r="M548" s="112">
        <f>M549+M550+M560+M561+M562+M563</f>
        <v>0</v>
      </c>
      <c r="N548" s="3">
        <v>3</v>
      </c>
    </row>
    <row r="549" spans="1:24" s="3" customFormat="1" hidden="1">
      <c r="A549" s="3" t="str">
        <f t="shared" si="212"/>
        <v>b</v>
      </c>
      <c r="C549" s="12"/>
      <c r="D549" s="17" t="s">
        <v>301</v>
      </c>
      <c r="E549" s="10">
        <f t="shared" si="238"/>
        <v>0</v>
      </c>
      <c r="F549" s="10"/>
      <c r="G549" s="10"/>
      <c r="H549" s="159">
        <f t="shared" si="239"/>
        <v>0</v>
      </c>
      <c r="I549" s="159"/>
      <c r="J549" s="159"/>
      <c r="K549" s="113">
        <f t="shared" si="227"/>
        <v>0</v>
      </c>
      <c r="L549" s="113"/>
      <c r="M549" s="113"/>
      <c r="N549" s="3">
        <v>4</v>
      </c>
      <c r="P549" s="4">
        <f>K549-H549</f>
        <v>0</v>
      </c>
      <c r="Q549" s="4">
        <f>K549-E549</f>
        <v>0</v>
      </c>
      <c r="R549" s="4">
        <f>H549-E549</f>
        <v>0</v>
      </c>
      <c r="S549" s="4"/>
      <c r="T549" s="4"/>
      <c r="U549" s="4"/>
      <c r="V549" s="4"/>
      <c r="W549" s="4"/>
      <c r="X549" s="4"/>
    </row>
    <row r="550" spans="1:24">
      <c r="A550" s="21" t="str">
        <f t="shared" si="212"/>
        <v>a</v>
      </c>
      <c r="C550" s="28"/>
      <c r="D550" s="17" t="s">
        <v>295</v>
      </c>
      <c r="E550" s="10">
        <f t="shared" si="238"/>
        <v>18.001000000000001</v>
      </c>
      <c r="F550" s="10">
        <f>F551+F552+F553+F554+F555+F556+F557+F558</f>
        <v>18.001000000000001</v>
      </c>
      <c r="G550" s="10">
        <f>G551+G552+G553+G554+G555+G556+G557+G558</f>
        <v>0</v>
      </c>
      <c r="H550" s="159">
        <f t="shared" si="239"/>
        <v>0</v>
      </c>
      <c r="I550" s="159">
        <f>I551+I552+I553+I554+I555+I556+I557+I558</f>
        <v>0</v>
      </c>
      <c r="J550" s="159">
        <f>J551+J552+J553+J554+J555+J556+J557+J558</f>
        <v>0</v>
      </c>
      <c r="K550" s="113">
        <f t="shared" si="227"/>
        <v>0</v>
      </c>
      <c r="L550" s="113">
        <f>L551+L552+L553+L554+L555+L556+L557+L558</f>
        <v>0</v>
      </c>
      <c r="M550" s="113">
        <f>M551+M552+M553+M554+M555+M556+M557+M558</f>
        <v>0</v>
      </c>
      <c r="N550" s="3">
        <v>5</v>
      </c>
    </row>
    <row r="551" spans="1:24" s="3" customFormat="1" ht="22.5" hidden="1">
      <c r="A551" s="3" t="s">
        <v>289</v>
      </c>
      <c r="C551" s="12"/>
      <c r="D551" s="16" t="s">
        <v>290</v>
      </c>
      <c r="E551" s="176">
        <f t="shared" si="238"/>
        <v>0</v>
      </c>
      <c r="F551" s="176"/>
      <c r="G551" s="5"/>
      <c r="H551" s="157">
        <f t="shared" si="239"/>
        <v>0</v>
      </c>
      <c r="I551" s="157"/>
      <c r="J551" s="157"/>
      <c r="K551" s="110">
        <f t="shared" si="227"/>
        <v>0</v>
      </c>
      <c r="L551" s="110"/>
      <c r="M551" s="110"/>
      <c r="N551" s="3">
        <v>6</v>
      </c>
      <c r="P551" s="4"/>
      <c r="Q551" s="4"/>
      <c r="R551" s="4"/>
      <c r="S551" s="4"/>
      <c r="T551" s="4"/>
      <c r="U551" s="4"/>
      <c r="V551" s="4"/>
      <c r="W551" s="4"/>
      <c r="X551" s="4"/>
    </row>
    <row r="552" spans="1:24" s="3" customFormat="1" hidden="1">
      <c r="A552" s="3" t="s">
        <v>289</v>
      </c>
      <c r="C552" s="12"/>
      <c r="D552" s="16" t="s">
        <v>102</v>
      </c>
      <c r="E552" s="176">
        <f t="shared" si="238"/>
        <v>0</v>
      </c>
      <c r="F552" s="176"/>
      <c r="G552" s="5"/>
      <c r="H552" s="157">
        <f t="shared" si="239"/>
        <v>0</v>
      </c>
      <c r="I552" s="157"/>
      <c r="J552" s="157"/>
      <c r="K552" s="110">
        <f t="shared" si="227"/>
        <v>0</v>
      </c>
      <c r="L552" s="110"/>
      <c r="M552" s="110"/>
      <c r="N552" s="3">
        <v>7</v>
      </c>
      <c r="P552" s="4"/>
      <c r="Q552" s="4"/>
      <c r="R552" s="4"/>
      <c r="S552" s="4"/>
      <c r="T552" s="4"/>
      <c r="U552" s="4"/>
      <c r="V552" s="4"/>
      <c r="W552" s="4"/>
      <c r="X552" s="4"/>
    </row>
    <row r="553" spans="1:24" s="3" customFormat="1" hidden="1">
      <c r="A553" s="3" t="s">
        <v>289</v>
      </c>
      <c r="C553" s="12"/>
      <c r="D553" s="16" t="s">
        <v>101</v>
      </c>
      <c r="E553" s="176">
        <f t="shared" si="238"/>
        <v>0</v>
      </c>
      <c r="F553" s="176"/>
      <c r="G553" s="5"/>
      <c r="H553" s="157">
        <f t="shared" si="239"/>
        <v>0</v>
      </c>
      <c r="I553" s="157"/>
      <c r="J553" s="157"/>
      <c r="K553" s="110">
        <f t="shared" si="227"/>
        <v>0</v>
      </c>
      <c r="L553" s="110"/>
      <c r="M553" s="110"/>
      <c r="N553" s="3">
        <v>8</v>
      </c>
      <c r="P553" s="4"/>
      <c r="Q553" s="4"/>
      <c r="R553" s="4"/>
      <c r="S553" s="4"/>
      <c r="T553" s="4"/>
      <c r="U553" s="4"/>
      <c r="V553" s="4"/>
      <c r="W553" s="4"/>
      <c r="X553" s="4"/>
    </row>
    <row r="554" spans="1:24" s="3" customFormat="1" hidden="1">
      <c r="A554" s="3" t="s">
        <v>289</v>
      </c>
      <c r="C554" s="12"/>
      <c r="D554" s="16" t="s">
        <v>291</v>
      </c>
      <c r="E554" s="176">
        <f t="shared" si="238"/>
        <v>0</v>
      </c>
      <c r="F554" s="176"/>
      <c r="G554" s="5"/>
      <c r="H554" s="157">
        <f t="shared" si="239"/>
        <v>0</v>
      </c>
      <c r="I554" s="157"/>
      <c r="J554" s="157"/>
      <c r="K554" s="110">
        <f t="shared" si="227"/>
        <v>0</v>
      </c>
      <c r="L554" s="110"/>
      <c r="M554" s="110"/>
      <c r="N554" s="3">
        <v>9</v>
      </c>
      <c r="P554" s="4"/>
      <c r="Q554" s="4"/>
      <c r="R554" s="4"/>
      <c r="S554" s="4"/>
      <c r="T554" s="4"/>
      <c r="U554" s="4"/>
      <c r="V554" s="4"/>
      <c r="W554" s="4"/>
      <c r="X554" s="4"/>
    </row>
    <row r="555" spans="1:24" s="3" customFormat="1" hidden="1">
      <c r="A555" s="3" t="s">
        <v>289</v>
      </c>
      <c r="C555" s="12"/>
      <c r="D555" s="16" t="s">
        <v>100</v>
      </c>
      <c r="E555" s="176">
        <f t="shared" si="238"/>
        <v>0</v>
      </c>
      <c r="F555" s="176"/>
      <c r="G555" s="5"/>
      <c r="H555" s="157">
        <f t="shared" si="239"/>
        <v>0</v>
      </c>
      <c r="I555" s="157"/>
      <c r="J555" s="157"/>
      <c r="K555" s="110">
        <f t="shared" si="227"/>
        <v>0</v>
      </c>
      <c r="L555" s="110"/>
      <c r="M555" s="110"/>
      <c r="N555" s="3">
        <v>10</v>
      </c>
      <c r="P555" s="4"/>
      <c r="Q555" s="4"/>
      <c r="R555" s="4"/>
      <c r="S555" s="4"/>
      <c r="T555" s="4"/>
      <c r="U555" s="4"/>
      <c r="V555" s="4"/>
      <c r="W555" s="4"/>
      <c r="X555" s="4"/>
    </row>
    <row r="556" spans="1:24" s="3" customFormat="1" ht="33.75" hidden="1">
      <c r="A556" s="3" t="s">
        <v>289</v>
      </c>
      <c r="C556" s="12"/>
      <c r="D556" s="16" t="s">
        <v>292</v>
      </c>
      <c r="E556" s="176">
        <f t="shared" si="238"/>
        <v>0</v>
      </c>
      <c r="F556" s="176"/>
      <c r="G556" s="5"/>
      <c r="H556" s="157">
        <f t="shared" si="239"/>
        <v>0</v>
      </c>
      <c r="I556" s="157"/>
      <c r="J556" s="157"/>
      <c r="K556" s="110">
        <f t="shared" si="227"/>
        <v>0</v>
      </c>
      <c r="L556" s="110"/>
      <c r="M556" s="110"/>
      <c r="N556" s="3">
        <v>11</v>
      </c>
      <c r="P556" s="4"/>
      <c r="Q556" s="4"/>
      <c r="R556" s="4"/>
      <c r="S556" s="4"/>
      <c r="T556" s="4"/>
      <c r="U556" s="4"/>
      <c r="V556" s="4"/>
      <c r="W556" s="4"/>
      <c r="X556" s="4"/>
    </row>
    <row r="557" spans="1:24" s="3" customFormat="1" ht="33.75" hidden="1">
      <c r="A557" s="3" t="s">
        <v>289</v>
      </c>
      <c r="C557" s="12"/>
      <c r="D557" s="16" t="s">
        <v>293</v>
      </c>
      <c r="E557" s="176">
        <f t="shared" si="238"/>
        <v>0</v>
      </c>
      <c r="F557" s="176"/>
      <c r="G557" s="5"/>
      <c r="H557" s="157">
        <f t="shared" si="239"/>
        <v>0</v>
      </c>
      <c r="I557" s="157"/>
      <c r="J557" s="157"/>
      <c r="K557" s="110">
        <f t="shared" si="227"/>
        <v>0</v>
      </c>
      <c r="L557" s="110"/>
      <c r="M557" s="110"/>
      <c r="N557" s="3">
        <v>12</v>
      </c>
      <c r="P557" s="4"/>
      <c r="Q557" s="4"/>
      <c r="R557" s="4"/>
      <c r="S557" s="4"/>
      <c r="T557" s="4"/>
      <c r="U557" s="4"/>
      <c r="V557" s="4"/>
      <c r="W557" s="4"/>
      <c r="X557" s="4"/>
    </row>
    <row r="558" spans="1:24" s="3" customFormat="1" ht="22.5" hidden="1">
      <c r="A558" s="3" t="s">
        <v>289</v>
      </c>
      <c r="C558" s="12"/>
      <c r="D558" s="16" t="s">
        <v>294</v>
      </c>
      <c r="E558" s="176">
        <f t="shared" si="238"/>
        <v>18.001000000000001</v>
      </c>
      <c r="F558" s="176">
        <v>18.001000000000001</v>
      </c>
      <c r="G558" s="5">
        <v>0</v>
      </c>
      <c r="H558" s="157">
        <f t="shared" si="239"/>
        <v>0</v>
      </c>
      <c r="I558" s="157"/>
      <c r="J558" s="157">
        <v>0</v>
      </c>
      <c r="K558" s="110">
        <f t="shared" si="227"/>
        <v>0</v>
      </c>
      <c r="L558" s="110">
        <v>0</v>
      </c>
      <c r="M558" s="110"/>
      <c r="N558" s="3">
        <v>13</v>
      </c>
      <c r="O558" s="3" t="s">
        <v>114</v>
      </c>
      <c r="P558" s="4"/>
      <c r="Q558" s="4"/>
      <c r="R558" s="4"/>
      <c r="S558" s="4"/>
      <c r="T558" s="4"/>
      <c r="U558" s="4"/>
      <c r="V558" s="4"/>
      <c r="W558" s="4"/>
      <c r="X558" s="4"/>
    </row>
    <row r="559" spans="1:24" s="3" customFormat="1" hidden="1">
      <c r="A559" s="3" t="str">
        <f t="shared" si="212"/>
        <v>b</v>
      </c>
      <c r="C559" s="12"/>
      <c r="D559" s="17" t="s">
        <v>296</v>
      </c>
      <c r="E559" s="10"/>
      <c r="F559" s="10">
        <v>0</v>
      </c>
      <c r="G559" s="10">
        <v>0</v>
      </c>
      <c r="H559" s="159"/>
      <c r="I559" s="159"/>
      <c r="J559" s="159"/>
      <c r="K559" s="113">
        <f t="shared" si="227"/>
        <v>0</v>
      </c>
      <c r="L559" s="113"/>
      <c r="M559" s="113"/>
      <c r="N559" s="3">
        <v>14</v>
      </c>
      <c r="P559" s="4"/>
      <c r="Q559" s="4"/>
      <c r="R559" s="4"/>
      <c r="S559" s="4"/>
      <c r="T559" s="4"/>
      <c r="U559" s="4"/>
      <c r="V559" s="4"/>
      <c r="W559" s="4"/>
      <c r="X559" s="4"/>
    </row>
    <row r="560" spans="1:24" s="3" customFormat="1" hidden="1">
      <c r="A560" s="3" t="str">
        <f t="shared" si="212"/>
        <v>b</v>
      </c>
      <c r="C560" s="12"/>
      <c r="D560" s="17" t="s">
        <v>297</v>
      </c>
      <c r="E560" s="10">
        <f t="shared" ref="E560:E565" si="240">F560+G560</f>
        <v>0</v>
      </c>
      <c r="F560" s="10">
        <v>0</v>
      </c>
      <c r="G560" s="10">
        <v>0</v>
      </c>
      <c r="H560" s="159">
        <f t="shared" ref="H560:H565" si="241">I560+J560</f>
        <v>0</v>
      </c>
      <c r="I560" s="159"/>
      <c r="J560" s="159"/>
      <c r="K560" s="113">
        <f t="shared" si="227"/>
        <v>0</v>
      </c>
      <c r="L560" s="113"/>
      <c r="M560" s="113"/>
      <c r="N560" s="3">
        <v>15</v>
      </c>
      <c r="P560" s="4"/>
      <c r="Q560" s="4"/>
      <c r="R560" s="4"/>
      <c r="S560" s="4"/>
      <c r="T560" s="4"/>
      <c r="U560" s="4"/>
      <c r="V560" s="4"/>
      <c r="W560" s="4"/>
      <c r="X560" s="4"/>
    </row>
    <row r="561" spans="1:24" s="3" customFormat="1" hidden="1">
      <c r="A561" s="3" t="str">
        <f t="shared" si="212"/>
        <v>b</v>
      </c>
      <c r="C561" s="12"/>
      <c r="D561" s="17" t="s">
        <v>298</v>
      </c>
      <c r="E561" s="10">
        <f t="shared" si="240"/>
        <v>0</v>
      </c>
      <c r="F561" s="10">
        <v>0</v>
      </c>
      <c r="G561" s="10">
        <v>0</v>
      </c>
      <c r="H561" s="159">
        <f t="shared" si="241"/>
        <v>0</v>
      </c>
      <c r="I561" s="159"/>
      <c r="J561" s="159"/>
      <c r="K561" s="113">
        <f t="shared" si="227"/>
        <v>0</v>
      </c>
      <c r="L561" s="113"/>
      <c r="M561" s="113"/>
      <c r="N561" s="3">
        <v>16</v>
      </c>
      <c r="P561" s="4"/>
      <c r="Q561" s="4"/>
      <c r="R561" s="4"/>
      <c r="S561" s="4"/>
      <c r="T561" s="4"/>
      <c r="U561" s="4"/>
      <c r="V561" s="4"/>
      <c r="W561" s="4"/>
      <c r="X561" s="4"/>
    </row>
    <row r="562" spans="1:24" s="3" customFormat="1" hidden="1">
      <c r="A562" s="3" t="str">
        <f t="shared" si="212"/>
        <v>b</v>
      </c>
      <c r="C562" s="12"/>
      <c r="D562" s="17" t="s">
        <v>299</v>
      </c>
      <c r="E562" s="10">
        <f t="shared" si="240"/>
        <v>0</v>
      </c>
      <c r="F562" s="10">
        <v>0</v>
      </c>
      <c r="G562" s="10">
        <v>0</v>
      </c>
      <c r="H562" s="159">
        <f t="shared" si="241"/>
        <v>0</v>
      </c>
      <c r="I562" s="159"/>
      <c r="J562" s="159"/>
      <c r="K562" s="113">
        <f t="shared" si="227"/>
        <v>0</v>
      </c>
      <c r="L562" s="113"/>
      <c r="M562" s="113"/>
      <c r="N562" s="3">
        <v>17</v>
      </c>
      <c r="P562" s="4"/>
      <c r="Q562" s="4"/>
      <c r="R562" s="4"/>
      <c r="S562" s="4"/>
      <c r="T562" s="4"/>
      <c r="U562" s="4"/>
      <c r="V562" s="4"/>
      <c r="W562" s="4"/>
      <c r="X562" s="4"/>
    </row>
    <row r="563" spans="1:24" s="3" customFormat="1" hidden="1">
      <c r="A563" s="3" t="str">
        <f t="shared" ref="A563:A626" si="242">IF((E563+H563+K563)&gt;0,"a","b")</f>
        <v>b</v>
      </c>
      <c r="C563" s="12"/>
      <c r="D563" s="17" t="s">
        <v>300</v>
      </c>
      <c r="E563" s="10">
        <f t="shared" si="240"/>
        <v>0</v>
      </c>
      <c r="F563" s="10">
        <v>0</v>
      </c>
      <c r="G563" s="10">
        <v>0</v>
      </c>
      <c r="H563" s="159">
        <f t="shared" si="241"/>
        <v>0</v>
      </c>
      <c r="I563" s="159"/>
      <c r="J563" s="159"/>
      <c r="K563" s="113">
        <f t="shared" si="227"/>
        <v>0</v>
      </c>
      <c r="L563" s="113"/>
      <c r="M563" s="113"/>
      <c r="N563" s="3">
        <v>18</v>
      </c>
      <c r="P563" s="4"/>
      <c r="Q563" s="4"/>
      <c r="R563" s="4"/>
      <c r="S563" s="4"/>
      <c r="T563" s="4"/>
      <c r="U563" s="4"/>
      <c r="V563" s="4"/>
      <c r="W563" s="4"/>
      <c r="X563" s="4"/>
    </row>
    <row r="564" spans="1:24">
      <c r="A564" s="21" t="str">
        <f t="shared" si="242"/>
        <v>a</v>
      </c>
      <c r="C564" s="28"/>
      <c r="D564" s="23" t="s">
        <v>21</v>
      </c>
      <c r="E564" s="9">
        <f t="shared" si="240"/>
        <v>2733.7700000000004</v>
      </c>
      <c r="F564" s="9">
        <v>2660.9720000000002</v>
      </c>
      <c r="G564" s="9">
        <v>72.798000000000002</v>
      </c>
      <c r="H564" s="158">
        <f t="shared" si="241"/>
        <v>2633.98</v>
      </c>
      <c r="I564" s="158">
        <v>1719.116</v>
      </c>
      <c r="J564" s="158">
        <v>914.86400000000003</v>
      </c>
      <c r="K564" s="112">
        <f t="shared" si="227"/>
        <v>2.5009999999999999</v>
      </c>
      <c r="L564" s="112">
        <v>2.5009999999999999</v>
      </c>
      <c r="M564" s="112"/>
      <c r="N564" s="3">
        <v>19</v>
      </c>
    </row>
    <row r="565" spans="1:24" hidden="1">
      <c r="A565" s="21" t="str">
        <f t="shared" si="242"/>
        <v>b</v>
      </c>
      <c r="C565" s="28"/>
      <c r="D565" s="23" t="s">
        <v>120</v>
      </c>
      <c r="E565" s="9">
        <f t="shared" si="240"/>
        <v>0</v>
      </c>
      <c r="F565" s="9">
        <v>0</v>
      </c>
      <c r="G565" s="9">
        <v>0</v>
      </c>
      <c r="H565" s="158">
        <f t="shared" si="241"/>
        <v>0</v>
      </c>
      <c r="I565" s="158"/>
      <c r="J565" s="158"/>
      <c r="K565" s="112">
        <f t="shared" si="227"/>
        <v>0</v>
      </c>
      <c r="L565" s="112"/>
      <c r="M565" s="112"/>
      <c r="N565" s="3">
        <v>20</v>
      </c>
    </row>
    <row r="566" spans="1:24" s="3" customFormat="1" ht="25.5" hidden="1">
      <c r="A566" s="3" t="str">
        <f t="shared" si="242"/>
        <v>b</v>
      </c>
      <c r="B566" s="3" t="s">
        <v>114</v>
      </c>
      <c r="C566" s="13" t="s">
        <v>192</v>
      </c>
      <c r="D566" s="15" t="s">
        <v>406</v>
      </c>
      <c r="E566" s="176">
        <f t="shared" ref="E566:E578" si="243">F566+G566</f>
        <v>0</v>
      </c>
      <c r="F566" s="176">
        <f>F568+F584+F585</f>
        <v>0</v>
      </c>
      <c r="G566" s="5">
        <f>G568+G584+G585</f>
        <v>0</v>
      </c>
      <c r="H566" s="157">
        <f t="shared" ref="H566:H578" si="244">I566+J566</f>
        <v>0</v>
      </c>
      <c r="I566" s="157">
        <f>I568+I584+I585</f>
        <v>0</v>
      </c>
      <c r="J566" s="157">
        <f>J568+J584+J585</f>
        <v>0</v>
      </c>
      <c r="K566" s="110">
        <f t="shared" si="227"/>
        <v>0</v>
      </c>
      <c r="L566" s="110">
        <f>L568+L584+L585</f>
        <v>0</v>
      </c>
      <c r="M566" s="110">
        <f>M568+M584+M585</f>
        <v>0</v>
      </c>
      <c r="N566" s="3">
        <v>1</v>
      </c>
      <c r="P566" s="4"/>
      <c r="Q566" s="4"/>
      <c r="R566" s="4"/>
      <c r="S566" s="4"/>
      <c r="T566" s="4"/>
      <c r="U566" s="4"/>
      <c r="V566" s="4"/>
      <c r="W566" s="4"/>
      <c r="X566" s="4"/>
    </row>
    <row r="567" spans="1:24" s="3" customFormat="1" hidden="1">
      <c r="A567" s="3" t="str">
        <f t="shared" si="242"/>
        <v>b</v>
      </c>
      <c r="C567" s="12"/>
      <c r="D567" s="19" t="s">
        <v>99</v>
      </c>
      <c r="E567" s="8">
        <f t="shared" si="243"/>
        <v>0</v>
      </c>
      <c r="F567" s="8"/>
      <c r="G567" s="8"/>
      <c r="H567" s="204">
        <f t="shared" si="244"/>
        <v>0</v>
      </c>
      <c r="I567" s="204"/>
      <c r="J567" s="204"/>
      <c r="K567" s="111">
        <f t="shared" si="227"/>
        <v>0</v>
      </c>
      <c r="L567" s="111"/>
      <c r="M567" s="111"/>
      <c r="N567" s="3">
        <v>2</v>
      </c>
      <c r="P567" s="4"/>
      <c r="Q567" s="4"/>
      <c r="R567" s="4"/>
      <c r="S567" s="4"/>
      <c r="T567" s="4"/>
      <c r="U567" s="4"/>
      <c r="V567" s="4"/>
      <c r="W567" s="4"/>
      <c r="X567" s="4"/>
    </row>
    <row r="568" spans="1:24" s="3" customFormat="1" hidden="1">
      <c r="A568" s="3" t="str">
        <f t="shared" si="242"/>
        <v>b</v>
      </c>
      <c r="C568" s="12"/>
      <c r="D568" s="18" t="s">
        <v>5</v>
      </c>
      <c r="E568" s="9">
        <f t="shared" si="243"/>
        <v>0</v>
      </c>
      <c r="F568" s="9">
        <f>F569+F570+F580+F581+F582+F583</f>
        <v>0</v>
      </c>
      <c r="G568" s="9">
        <f>G569+G570+G580+G581+G582+G583</f>
        <v>0</v>
      </c>
      <c r="H568" s="158">
        <f t="shared" si="244"/>
        <v>0</v>
      </c>
      <c r="I568" s="158">
        <f>I569+I570+I580+I581+I582+I583</f>
        <v>0</v>
      </c>
      <c r="J568" s="158">
        <f>J569+J570+J580+J581+J582+J583</f>
        <v>0</v>
      </c>
      <c r="K568" s="112">
        <f t="shared" si="227"/>
        <v>0</v>
      </c>
      <c r="L568" s="112">
        <f>L569+L570+L580+L581+L582+L583</f>
        <v>0</v>
      </c>
      <c r="M568" s="112">
        <f>M569+M570+M580+M581+M582+M583</f>
        <v>0</v>
      </c>
      <c r="N568" s="3">
        <v>3</v>
      </c>
      <c r="P568" s="4"/>
      <c r="Q568" s="4"/>
      <c r="R568" s="4"/>
      <c r="S568" s="4"/>
      <c r="T568" s="4"/>
      <c r="U568" s="4"/>
      <c r="V568" s="4"/>
      <c r="W568" s="4"/>
      <c r="X568" s="4"/>
    </row>
    <row r="569" spans="1:24" s="3" customFormat="1" hidden="1">
      <c r="A569" s="3" t="str">
        <f t="shared" si="242"/>
        <v>b</v>
      </c>
      <c r="C569" s="12"/>
      <c r="D569" s="17" t="s">
        <v>301</v>
      </c>
      <c r="E569" s="10">
        <f t="shared" si="243"/>
        <v>0</v>
      </c>
      <c r="F569" s="10"/>
      <c r="G569" s="10"/>
      <c r="H569" s="159">
        <f t="shared" si="244"/>
        <v>0</v>
      </c>
      <c r="I569" s="159"/>
      <c r="J569" s="159"/>
      <c r="K569" s="113">
        <f t="shared" si="227"/>
        <v>0</v>
      </c>
      <c r="L569" s="113"/>
      <c r="M569" s="113"/>
      <c r="N569" s="3">
        <v>4</v>
      </c>
      <c r="P569" s="4">
        <f>K569-H569</f>
        <v>0</v>
      </c>
      <c r="Q569" s="4">
        <f>K569-E569</f>
        <v>0</v>
      </c>
      <c r="R569" s="4">
        <f>H569-E569</f>
        <v>0</v>
      </c>
      <c r="S569" s="4"/>
      <c r="T569" s="4"/>
      <c r="U569" s="4"/>
      <c r="V569" s="4"/>
      <c r="W569" s="4"/>
      <c r="X569" s="4"/>
    </row>
    <row r="570" spans="1:24" s="3" customFormat="1" hidden="1">
      <c r="A570" s="3" t="str">
        <f t="shared" si="242"/>
        <v>b</v>
      </c>
      <c r="C570" s="12"/>
      <c r="D570" s="17" t="s">
        <v>295</v>
      </c>
      <c r="E570" s="10">
        <f t="shared" si="243"/>
        <v>0</v>
      </c>
      <c r="F570" s="10">
        <f>F571+F572+F573+F574+F575+F576+F577+F578</f>
        <v>0</v>
      </c>
      <c r="G570" s="10">
        <f>G571+G572+G573+G574+G575+G576+G577+G578</f>
        <v>0</v>
      </c>
      <c r="H570" s="159">
        <f t="shared" si="244"/>
        <v>0</v>
      </c>
      <c r="I570" s="159">
        <f>I571+I572+I573+I574+I575+I576+I577+I578</f>
        <v>0</v>
      </c>
      <c r="J570" s="159">
        <f>J571+J572+J573+J574+J575+J576+J577+J578</f>
        <v>0</v>
      </c>
      <c r="K570" s="113">
        <f t="shared" si="227"/>
        <v>0</v>
      </c>
      <c r="L570" s="113">
        <f>L571+L572+L573+L574+L575+L576+L577+L578</f>
        <v>0</v>
      </c>
      <c r="M570" s="113">
        <f>M571+M572+M573+M574+M575+M576+M577+M578</f>
        <v>0</v>
      </c>
      <c r="N570" s="3">
        <v>5</v>
      </c>
      <c r="P570" s="4"/>
      <c r="Q570" s="4"/>
      <c r="R570" s="4"/>
      <c r="S570" s="4"/>
      <c r="T570" s="4"/>
      <c r="U570" s="4"/>
      <c r="V570" s="4"/>
      <c r="W570" s="4"/>
      <c r="X570" s="4"/>
    </row>
    <row r="571" spans="1:24" s="3" customFormat="1" ht="22.5" hidden="1">
      <c r="A571" s="3" t="s">
        <v>289</v>
      </c>
      <c r="C571" s="12"/>
      <c r="D571" s="16" t="s">
        <v>290</v>
      </c>
      <c r="E571" s="176">
        <f t="shared" si="243"/>
        <v>0</v>
      </c>
      <c r="F571" s="176"/>
      <c r="G571" s="5"/>
      <c r="H571" s="157">
        <f t="shared" si="244"/>
        <v>0</v>
      </c>
      <c r="I571" s="157"/>
      <c r="J571" s="157"/>
      <c r="K571" s="110">
        <f t="shared" si="227"/>
        <v>0</v>
      </c>
      <c r="L571" s="110"/>
      <c r="M571" s="110"/>
      <c r="N571" s="3">
        <v>6</v>
      </c>
      <c r="P571" s="4"/>
      <c r="Q571" s="4"/>
      <c r="R571" s="4"/>
      <c r="S571" s="4"/>
      <c r="T571" s="4"/>
      <c r="U571" s="4"/>
      <c r="V571" s="4"/>
      <c r="W571" s="4"/>
      <c r="X571" s="4"/>
    </row>
    <row r="572" spans="1:24" s="3" customFormat="1" hidden="1">
      <c r="A572" s="3" t="s">
        <v>289</v>
      </c>
      <c r="C572" s="12"/>
      <c r="D572" s="16" t="s">
        <v>102</v>
      </c>
      <c r="E572" s="176">
        <f t="shared" si="243"/>
        <v>0</v>
      </c>
      <c r="F572" s="176"/>
      <c r="G572" s="5"/>
      <c r="H572" s="157">
        <f t="shared" si="244"/>
        <v>0</v>
      </c>
      <c r="I572" s="157"/>
      <c r="J572" s="157"/>
      <c r="K572" s="110">
        <f t="shared" si="227"/>
        <v>0</v>
      </c>
      <c r="L572" s="110"/>
      <c r="M572" s="110"/>
      <c r="N572" s="3">
        <v>7</v>
      </c>
      <c r="P572" s="4"/>
      <c r="Q572" s="4"/>
      <c r="R572" s="4"/>
      <c r="S572" s="4"/>
      <c r="T572" s="4"/>
      <c r="U572" s="4"/>
      <c r="V572" s="4"/>
      <c r="W572" s="4"/>
      <c r="X572" s="4"/>
    </row>
    <row r="573" spans="1:24" s="3" customFormat="1" hidden="1">
      <c r="A573" s="3" t="s">
        <v>289</v>
      </c>
      <c r="C573" s="12"/>
      <c r="D573" s="16" t="s">
        <v>101</v>
      </c>
      <c r="E573" s="176">
        <f t="shared" si="243"/>
        <v>0</v>
      </c>
      <c r="F573" s="176"/>
      <c r="G573" s="5"/>
      <c r="H573" s="157">
        <f t="shared" si="244"/>
        <v>0</v>
      </c>
      <c r="I573" s="157"/>
      <c r="J573" s="157"/>
      <c r="K573" s="110">
        <f t="shared" si="227"/>
        <v>0</v>
      </c>
      <c r="L573" s="110"/>
      <c r="M573" s="110"/>
      <c r="N573" s="3">
        <v>8</v>
      </c>
      <c r="P573" s="4"/>
      <c r="Q573" s="4"/>
      <c r="R573" s="4"/>
      <c r="S573" s="4"/>
      <c r="T573" s="4"/>
      <c r="U573" s="4"/>
      <c r="V573" s="4"/>
      <c r="W573" s="4"/>
      <c r="X573" s="4"/>
    </row>
    <row r="574" spans="1:24" s="3" customFormat="1" hidden="1">
      <c r="A574" s="3" t="s">
        <v>289</v>
      </c>
      <c r="C574" s="12"/>
      <c r="D574" s="16" t="s">
        <v>291</v>
      </c>
      <c r="E574" s="176">
        <f t="shared" si="243"/>
        <v>0</v>
      </c>
      <c r="F574" s="176"/>
      <c r="G574" s="5"/>
      <c r="H574" s="157">
        <f t="shared" si="244"/>
        <v>0</v>
      </c>
      <c r="I574" s="157"/>
      <c r="J574" s="157"/>
      <c r="K574" s="110">
        <f t="shared" si="227"/>
        <v>0</v>
      </c>
      <c r="L574" s="110"/>
      <c r="M574" s="110"/>
      <c r="N574" s="3">
        <v>9</v>
      </c>
      <c r="P574" s="4"/>
      <c r="Q574" s="4"/>
      <c r="R574" s="4"/>
      <c r="S574" s="4"/>
      <c r="T574" s="4"/>
      <c r="U574" s="4"/>
      <c r="V574" s="4"/>
      <c r="W574" s="4"/>
      <c r="X574" s="4"/>
    </row>
    <row r="575" spans="1:24" s="3" customFormat="1" hidden="1">
      <c r="A575" s="3" t="s">
        <v>289</v>
      </c>
      <c r="C575" s="12"/>
      <c r="D575" s="16" t="s">
        <v>100</v>
      </c>
      <c r="E575" s="176">
        <f t="shared" si="243"/>
        <v>0</v>
      </c>
      <c r="F575" s="176"/>
      <c r="G575" s="5"/>
      <c r="H575" s="157">
        <f t="shared" si="244"/>
        <v>0</v>
      </c>
      <c r="I575" s="157"/>
      <c r="J575" s="157"/>
      <c r="K575" s="110">
        <f t="shared" si="227"/>
        <v>0</v>
      </c>
      <c r="L575" s="110"/>
      <c r="M575" s="110"/>
      <c r="N575" s="3">
        <v>10</v>
      </c>
      <c r="P575" s="4"/>
      <c r="Q575" s="4"/>
      <c r="R575" s="4"/>
      <c r="S575" s="4"/>
      <c r="T575" s="4"/>
      <c r="U575" s="4"/>
      <c r="V575" s="4"/>
      <c r="W575" s="4"/>
      <c r="X575" s="4"/>
    </row>
    <row r="576" spans="1:24" s="3" customFormat="1" ht="33.75" hidden="1">
      <c r="A576" s="3" t="s">
        <v>289</v>
      </c>
      <c r="C576" s="12"/>
      <c r="D576" s="16" t="s">
        <v>292</v>
      </c>
      <c r="E576" s="176">
        <f t="shared" si="243"/>
        <v>0</v>
      </c>
      <c r="F576" s="176"/>
      <c r="G576" s="5"/>
      <c r="H576" s="157">
        <f t="shared" si="244"/>
        <v>0</v>
      </c>
      <c r="I576" s="157"/>
      <c r="J576" s="157"/>
      <c r="K576" s="110">
        <f t="shared" si="227"/>
        <v>0</v>
      </c>
      <c r="L576" s="110"/>
      <c r="M576" s="110"/>
      <c r="N576" s="3">
        <v>11</v>
      </c>
      <c r="P576" s="4"/>
      <c r="Q576" s="4"/>
      <c r="R576" s="4"/>
      <c r="S576" s="4"/>
      <c r="T576" s="4"/>
      <c r="U576" s="4"/>
      <c r="V576" s="4"/>
      <c r="W576" s="4"/>
      <c r="X576" s="4"/>
    </row>
    <row r="577" spans="1:24" s="3" customFormat="1" ht="33.75" hidden="1">
      <c r="A577" s="3" t="s">
        <v>289</v>
      </c>
      <c r="C577" s="12"/>
      <c r="D577" s="16" t="s">
        <v>293</v>
      </c>
      <c r="E577" s="176">
        <f t="shared" si="243"/>
        <v>0</v>
      </c>
      <c r="F577" s="176"/>
      <c r="G577" s="5"/>
      <c r="H577" s="157">
        <f t="shared" si="244"/>
        <v>0</v>
      </c>
      <c r="I577" s="157"/>
      <c r="J577" s="157"/>
      <c r="K577" s="110">
        <f t="shared" si="227"/>
        <v>0</v>
      </c>
      <c r="L577" s="110"/>
      <c r="M577" s="110"/>
      <c r="N577" s="3">
        <v>12</v>
      </c>
      <c r="P577" s="4"/>
      <c r="Q577" s="4"/>
      <c r="R577" s="4"/>
      <c r="S577" s="4"/>
      <c r="T577" s="4"/>
      <c r="U577" s="4"/>
      <c r="V577" s="4"/>
      <c r="W577" s="4"/>
      <c r="X577" s="4"/>
    </row>
    <row r="578" spans="1:24" s="3" customFormat="1" ht="22.5" hidden="1">
      <c r="A578" s="3" t="s">
        <v>289</v>
      </c>
      <c r="C578" s="12"/>
      <c r="D578" s="16" t="s">
        <v>294</v>
      </c>
      <c r="E578" s="176">
        <f t="shared" si="243"/>
        <v>0</v>
      </c>
      <c r="F578" s="176"/>
      <c r="G578" s="5"/>
      <c r="H578" s="157">
        <f t="shared" si="244"/>
        <v>0</v>
      </c>
      <c r="I578" s="157"/>
      <c r="J578" s="157"/>
      <c r="K578" s="110">
        <f t="shared" si="227"/>
        <v>0</v>
      </c>
      <c r="L578" s="110"/>
      <c r="M578" s="110"/>
      <c r="N578" s="3">
        <v>13</v>
      </c>
      <c r="O578" s="3" t="s">
        <v>114</v>
      </c>
      <c r="P578" s="4"/>
      <c r="Q578" s="4"/>
      <c r="R578" s="4"/>
      <c r="S578" s="4"/>
      <c r="T578" s="4"/>
      <c r="U578" s="4"/>
      <c r="V578" s="4"/>
      <c r="W578" s="4"/>
      <c r="X578" s="4"/>
    </row>
    <row r="579" spans="1:24" s="3" customFormat="1" hidden="1">
      <c r="A579" s="3" t="str">
        <f t="shared" si="242"/>
        <v>b</v>
      </c>
      <c r="C579" s="12"/>
      <c r="D579" s="17" t="s">
        <v>296</v>
      </c>
      <c r="E579" s="10"/>
      <c r="F579" s="10"/>
      <c r="G579" s="10"/>
      <c r="H579" s="159"/>
      <c r="I579" s="159"/>
      <c r="J579" s="159"/>
      <c r="K579" s="113">
        <f t="shared" si="227"/>
        <v>0</v>
      </c>
      <c r="L579" s="113"/>
      <c r="M579" s="113"/>
      <c r="N579" s="3">
        <v>14</v>
      </c>
      <c r="P579" s="4"/>
      <c r="Q579" s="4"/>
      <c r="R579" s="4"/>
      <c r="S579" s="4"/>
      <c r="T579" s="4"/>
      <c r="U579" s="4"/>
      <c r="V579" s="4"/>
      <c r="W579" s="4"/>
      <c r="X579" s="4"/>
    </row>
    <row r="580" spans="1:24" s="3" customFormat="1" hidden="1">
      <c r="A580" s="3" t="str">
        <f t="shared" si="242"/>
        <v>b</v>
      </c>
      <c r="C580" s="12"/>
      <c r="D580" s="17" t="s">
        <v>297</v>
      </c>
      <c r="E580" s="10">
        <f t="shared" ref="E580:E585" si="245">F580+G580</f>
        <v>0</v>
      </c>
      <c r="F580" s="10"/>
      <c r="G580" s="10"/>
      <c r="H580" s="159">
        <f t="shared" ref="H580:H585" si="246">I580+J580</f>
        <v>0</v>
      </c>
      <c r="I580" s="159"/>
      <c r="J580" s="159"/>
      <c r="K580" s="113">
        <f t="shared" si="227"/>
        <v>0</v>
      </c>
      <c r="L580" s="113"/>
      <c r="M580" s="113"/>
      <c r="N580" s="3">
        <v>15</v>
      </c>
      <c r="P580" s="4"/>
      <c r="Q580" s="4"/>
      <c r="R580" s="4"/>
      <c r="S580" s="4"/>
      <c r="T580" s="4"/>
      <c r="U580" s="4"/>
      <c r="V580" s="4"/>
      <c r="W580" s="4"/>
      <c r="X580" s="4"/>
    </row>
    <row r="581" spans="1:24" s="3" customFormat="1" hidden="1">
      <c r="A581" s="3" t="str">
        <f t="shared" si="242"/>
        <v>b</v>
      </c>
      <c r="C581" s="12"/>
      <c r="D581" s="17" t="s">
        <v>298</v>
      </c>
      <c r="E581" s="10">
        <f t="shared" si="245"/>
        <v>0</v>
      </c>
      <c r="F581" s="10"/>
      <c r="G581" s="10"/>
      <c r="H581" s="159">
        <f t="shared" si="246"/>
        <v>0</v>
      </c>
      <c r="I581" s="159"/>
      <c r="J581" s="159"/>
      <c r="K581" s="113">
        <f t="shared" si="227"/>
        <v>0</v>
      </c>
      <c r="L581" s="113"/>
      <c r="M581" s="113"/>
      <c r="N581" s="3">
        <v>16</v>
      </c>
      <c r="P581" s="4"/>
      <c r="Q581" s="4"/>
      <c r="R581" s="4"/>
      <c r="S581" s="4"/>
      <c r="T581" s="4"/>
      <c r="U581" s="4"/>
      <c r="V581" s="4"/>
      <c r="W581" s="4"/>
      <c r="X581" s="4"/>
    </row>
    <row r="582" spans="1:24" s="3" customFormat="1" hidden="1">
      <c r="A582" s="3" t="str">
        <f t="shared" si="242"/>
        <v>b</v>
      </c>
      <c r="C582" s="12"/>
      <c r="D582" s="17" t="s">
        <v>299</v>
      </c>
      <c r="E582" s="10">
        <f t="shared" si="245"/>
        <v>0</v>
      </c>
      <c r="F582" s="10"/>
      <c r="G582" s="10"/>
      <c r="H582" s="159">
        <f t="shared" si="246"/>
        <v>0</v>
      </c>
      <c r="I582" s="159"/>
      <c r="J582" s="159"/>
      <c r="K582" s="113">
        <f t="shared" si="227"/>
        <v>0</v>
      </c>
      <c r="L582" s="113"/>
      <c r="M582" s="113"/>
      <c r="N582" s="3">
        <v>17</v>
      </c>
      <c r="P582" s="4"/>
      <c r="Q582" s="4"/>
      <c r="R582" s="4"/>
      <c r="S582" s="4"/>
      <c r="T582" s="4"/>
      <c r="U582" s="4"/>
      <c r="V582" s="4"/>
      <c r="W582" s="4"/>
      <c r="X582" s="4"/>
    </row>
    <row r="583" spans="1:24" s="3" customFormat="1" hidden="1">
      <c r="A583" s="3" t="str">
        <f t="shared" si="242"/>
        <v>b</v>
      </c>
      <c r="C583" s="12"/>
      <c r="D583" s="17" t="s">
        <v>300</v>
      </c>
      <c r="E583" s="10">
        <f t="shared" si="245"/>
        <v>0</v>
      </c>
      <c r="F583" s="10"/>
      <c r="G583" s="10"/>
      <c r="H583" s="159">
        <f t="shared" si="246"/>
        <v>0</v>
      </c>
      <c r="I583" s="159"/>
      <c r="J583" s="159"/>
      <c r="K583" s="113">
        <f t="shared" si="227"/>
        <v>0</v>
      </c>
      <c r="L583" s="113"/>
      <c r="M583" s="113"/>
      <c r="N583" s="3">
        <v>18</v>
      </c>
      <c r="P583" s="4"/>
      <c r="Q583" s="4"/>
      <c r="R583" s="4"/>
      <c r="S583" s="4"/>
      <c r="T583" s="4"/>
      <c r="U583" s="4"/>
      <c r="V583" s="4"/>
      <c r="W583" s="4"/>
      <c r="X583" s="4"/>
    </row>
    <row r="584" spans="1:24" s="3" customFormat="1" hidden="1">
      <c r="A584" s="3" t="str">
        <f t="shared" si="242"/>
        <v>b</v>
      </c>
      <c r="C584" s="12"/>
      <c r="D584" s="18" t="s">
        <v>21</v>
      </c>
      <c r="E584" s="9">
        <f t="shared" si="245"/>
        <v>0</v>
      </c>
      <c r="F584" s="9"/>
      <c r="G584" s="9"/>
      <c r="H584" s="158">
        <f t="shared" si="246"/>
        <v>0</v>
      </c>
      <c r="I584" s="158"/>
      <c r="J584" s="158"/>
      <c r="K584" s="112">
        <f t="shared" si="227"/>
        <v>0</v>
      </c>
      <c r="L584" s="112"/>
      <c r="M584" s="112"/>
      <c r="N584" s="3">
        <v>19</v>
      </c>
      <c r="P584" s="4"/>
      <c r="Q584" s="4"/>
      <c r="R584" s="4"/>
      <c r="S584" s="4"/>
      <c r="T584" s="4"/>
      <c r="U584" s="4"/>
      <c r="V584" s="4"/>
      <c r="W584" s="4"/>
      <c r="X584" s="4"/>
    </row>
    <row r="585" spans="1:24" s="3" customFormat="1" hidden="1">
      <c r="A585" s="3" t="str">
        <f t="shared" si="242"/>
        <v>b</v>
      </c>
      <c r="C585" s="12"/>
      <c r="D585" s="18" t="s">
        <v>120</v>
      </c>
      <c r="E585" s="9">
        <f t="shared" si="245"/>
        <v>0</v>
      </c>
      <c r="F585" s="9"/>
      <c r="G585" s="9"/>
      <c r="H585" s="158">
        <f t="shared" si="246"/>
        <v>0</v>
      </c>
      <c r="I585" s="158"/>
      <c r="J585" s="158"/>
      <c r="K585" s="112">
        <f t="shared" si="227"/>
        <v>0</v>
      </c>
      <c r="L585" s="112"/>
      <c r="M585" s="112"/>
      <c r="N585" s="3">
        <v>20</v>
      </c>
      <c r="P585" s="4"/>
      <c r="Q585" s="4"/>
      <c r="R585" s="4"/>
      <c r="S585" s="4"/>
      <c r="T585" s="4"/>
      <c r="U585" s="4"/>
      <c r="V585" s="4"/>
      <c r="W585" s="4"/>
      <c r="X585" s="4"/>
    </row>
    <row r="586" spans="1:24" s="3" customFormat="1" ht="18" customHeight="1">
      <c r="A586" s="3" t="str">
        <f t="shared" si="242"/>
        <v>a</v>
      </c>
      <c r="B586" s="3" t="s">
        <v>114</v>
      </c>
      <c r="C586" s="13" t="s">
        <v>193</v>
      </c>
      <c r="D586" s="15" t="s">
        <v>488</v>
      </c>
      <c r="E586" s="176">
        <f t="shared" ref="E586:E598" si="247">F586+G586</f>
        <v>0</v>
      </c>
      <c r="F586" s="176">
        <f>F588+F604+F605</f>
        <v>0</v>
      </c>
      <c r="G586" s="5">
        <f>G588+G604+G605</f>
        <v>0</v>
      </c>
      <c r="H586" s="157">
        <f t="shared" ref="H586:H598" si="248">I586+J586</f>
        <v>40</v>
      </c>
      <c r="I586" s="157">
        <f>I588+I604+I605</f>
        <v>40</v>
      </c>
      <c r="J586" s="157">
        <f>J588+J604+J605</f>
        <v>0</v>
      </c>
      <c r="K586" s="110">
        <f t="shared" si="227"/>
        <v>0</v>
      </c>
      <c r="L586" s="110">
        <f>L588+L604+L605</f>
        <v>0</v>
      </c>
      <c r="M586" s="110">
        <f>M588+M604+M605</f>
        <v>0</v>
      </c>
      <c r="N586" s="3">
        <v>1</v>
      </c>
      <c r="P586" s="4"/>
      <c r="Q586" s="4"/>
      <c r="R586" s="4"/>
      <c r="S586" s="4"/>
      <c r="T586" s="4"/>
      <c r="U586" s="4"/>
      <c r="V586" s="4"/>
      <c r="W586" s="4"/>
      <c r="X586" s="4"/>
    </row>
    <row r="587" spans="1:24" s="3" customFormat="1" hidden="1">
      <c r="A587" s="3" t="str">
        <f t="shared" si="242"/>
        <v>b</v>
      </c>
      <c r="C587" s="12"/>
      <c r="D587" s="19" t="s">
        <v>99</v>
      </c>
      <c r="E587" s="8">
        <f t="shared" si="247"/>
        <v>0</v>
      </c>
      <c r="F587" s="8"/>
      <c r="G587" s="8"/>
      <c r="H587" s="204">
        <f t="shared" si="248"/>
        <v>0</v>
      </c>
      <c r="I587" s="204"/>
      <c r="J587" s="204"/>
      <c r="K587" s="111">
        <f t="shared" si="227"/>
        <v>0</v>
      </c>
      <c r="L587" s="111"/>
      <c r="M587" s="111"/>
      <c r="N587" s="3">
        <v>2</v>
      </c>
      <c r="P587" s="4"/>
      <c r="Q587" s="4"/>
      <c r="R587" s="4"/>
      <c r="S587" s="4"/>
      <c r="T587" s="4"/>
      <c r="U587" s="4"/>
      <c r="V587" s="4"/>
      <c r="W587" s="4"/>
      <c r="X587" s="4"/>
    </row>
    <row r="588" spans="1:24" s="3" customFormat="1" hidden="1">
      <c r="A588" s="3" t="str">
        <f t="shared" si="242"/>
        <v>b</v>
      </c>
      <c r="C588" s="12"/>
      <c r="D588" s="18" t="s">
        <v>5</v>
      </c>
      <c r="E588" s="9">
        <f t="shared" si="247"/>
        <v>0</v>
      </c>
      <c r="F588" s="9">
        <f>F589+F590+F600+F601+F602+F603</f>
        <v>0</v>
      </c>
      <c r="G588" s="9">
        <f>G589+G590+G600+G601+G602+G603</f>
        <v>0</v>
      </c>
      <c r="H588" s="158">
        <f t="shared" si="248"/>
        <v>0</v>
      </c>
      <c r="I588" s="158">
        <f>I589+I590+I600+I601+I602+I603</f>
        <v>0</v>
      </c>
      <c r="J588" s="158">
        <f>J589+J590+J600+J601+J602+J603</f>
        <v>0</v>
      </c>
      <c r="K588" s="112">
        <f t="shared" si="227"/>
        <v>0</v>
      </c>
      <c r="L588" s="112">
        <f>L589+L590+L600+L601+L602+L603</f>
        <v>0</v>
      </c>
      <c r="M588" s="112">
        <f>M589+M590+M600+M601+M602+M603</f>
        <v>0</v>
      </c>
      <c r="N588" s="3">
        <v>3</v>
      </c>
      <c r="P588" s="4"/>
      <c r="Q588" s="4"/>
      <c r="R588" s="4"/>
      <c r="S588" s="4"/>
      <c r="T588" s="4"/>
      <c r="U588" s="4"/>
      <c r="V588" s="4"/>
      <c r="W588" s="4"/>
      <c r="X588" s="4"/>
    </row>
    <row r="589" spans="1:24" s="3" customFormat="1" hidden="1">
      <c r="A589" s="3" t="str">
        <f t="shared" si="242"/>
        <v>b</v>
      </c>
      <c r="C589" s="12"/>
      <c r="D589" s="17" t="s">
        <v>301</v>
      </c>
      <c r="E589" s="10">
        <f t="shared" si="247"/>
        <v>0</v>
      </c>
      <c r="F589" s="10"/>
      <c r="G589" s="10"/>
      <c r="H589" s="159">
        <f t="shared" si="248"/>
        <v>0</v>
      </c>
      <c r="I589" s="159"/>
      <c r="J589" s="159"/>
      <c r="K589" s="113">
        <f t="shared" si="227"/>
        <v>0</v>
      </c>
      <c r="L589" s="113"/>
      <c r="M589" s="113"/>
      <c r="N589" s="3">
        <v>4</v>
      </c>
      <c r="P589" s="4">
        <f>K589-H589</f>
        <v>0</v>
      </c>
      <c r="Q589" s="4">
        <f>K589-E589</f>
        <v>0</v>
      </c>
      <c r="R589" s="4">
        <f>H589-E589</f>
        <v>0</v>
      </c>
      <c r="S589" s="4"/>
      <c r="T589" s="4"/>
      <c r="U589" s="4"/>
      <c r="V589" s="4"/>
      <c r="W589" s="4"/>
      <c r="X589" s="4"/>
    </row>
    <row r="590" spans="1:24" s="3" customFormat="1" hidden="1">
      <c r="A590" s="3" t="str">
        <f t="shared" si="242"/>
        <v>b</v>
      </c>
      <c r="C590" s="12"/>
      <c r="D590" s="17" t="s">
        <v>295</v>
      </c>
      <c r="E590" s="10">
        <f t="shared" si="247"/>
        <v>0</v>
      </c>
      <c r="F590" s="10">
        <f>F591+F592+F593+F594+F595+F596+F597+F598</f>
        <v>0</v>
      </c>
      <c r="G590" s="10">
        <f>G591+G592+G593+G594+G595+G596+G597+G598</f>
        <v>0</v>
      </c>
      <c r="H590" s="159">
        <f t="shared" si="248"/>
        <v>0</v>
      </c>
      <c r="I590" s="159">
        <f>I591+I592+I593+I594+I595+I596+I597+I598</f>
        <v>0</v>
      </c>
      <c r="J590" s="159">
        <f>J591+J592+J593+J594+J595+J596+J597+J598</f>
        <v>0</v>
      </c>
      <c r="K590" s="113">
        <f t="shared" si="227"/>
        <v>0</v>
      </c>
      <c r="L590" s="113">
        <f>L591+L592+L593+L594+L595+L596+L597+L598</f>
        <v>0</v>
      </c>
      <c r="M590" s="113">
        <f>M591+M592+M593+M594+M595+M596+M597+M598</f>
        <v>0</v>
      </c>
      <c r="N590" s="3">
        <v>5</v>
      </c>
      <c r="P590" s="4"/>
      <c r="Q590" s="4"/>
      <c r="R590" s="4"/>
      <c r="S590" s="4"/>
      <c r="T590" s="4"/>
      <c r="U590" s="4"/>
      <c r="V590" s="4"/>
      <c r="W590" s="4"/>
      <c r="X590" s="4"/>
    </row>
    <row r="591" spans="1:24" s="3" customFormat="1" ht="22.5" hidden="1">
      <c r="A591" s="3" t="s">
        <v>289</v>
      </c>
      <c r="C591" s="12"/>
      <c r="D591" s="16" t="s">
        <v>290</v>
      </c>
      <c r="E591" s="176">
        <f t="shared" si="247"/>
        <v>0</v>
      </c>
      <c r="F591" s="176"/>
      <c r="G591" s="5"/>
      <c r="H591" s="157">
        <f t="shared" si="248"/>
        <v>0</v>
      </c>
      <c r="I591" s="157"/>
      <c r="J591" s="157"/>
      <c r="K591" s="110">
        <f t="shared" si="227"/>
        <v>0</v>
      </c>
      <c r="L591" s="110"/>
      <c r="M591" s="110"/>
      <c r="N591" s="3">
        <v>6</v>
      </c>
      <c r="P591" s="4"/>
      <c r="Q591" s="4"/>
      <c r="R591" s="4"/>
      <c r="S591" s="4"/>
      <c r="T591" s="4"/>
      <c r="U591" s="4"/>
      <c r="V591" s="4"/>
      <c r="W591" s="4"/>
      <c r="X591" s="4"/>
    </row>
    <row r="592" spans="1:24" s="3" customFormat="1" hidden="1">
      <c r="A592" s="3" t="s">
        <v>289</v>
      </c>
      <c r="C592" s="12"/>
      <c r="D592" s="16" t="s">
        <v>102</v>
      </c>
      <c r="E592" s="176">
        <f t="shared" si="247"/>
        <v>0</v>
      </c>
      <c r="F592" s="176"/>
      <c r="G592" s="5"/>
      <c r="H592" s="157">
        <f t="shared" si="248"/>
        <v>0</v>
      </c>
      <c r="I592" s="157"/>
      <c r="J592" s="157"/>
      <c r="K592" s="110">
        <f t="shared" si="227"/>
        <v>0</v>
      </c>
      <c r="L592" s="110"/>
      <c r="M592" s="110"/>
      <c r="N592" s="3">
        <v>7</v>
      </c>
      <c r="P592" s="4"/>
      <c r="Q592" s="4"/>
      <c r="R592" s="4"/>
      <c r="S592" s="4"/>
      <c r="T592" s="4"/>
      <c r="U592" s="4"/>
      <c r="V592" s="4"/>
      <c r="W592" s="4"/>
      <c r="X592" s="4"/>
    </row>
    <row r="593" spans="1:24" s="3" customFormat="1" hidden="1">
      <c r="A593" s="3" t="s">
        <v>289</v>
      </c>
      <c r="C593" s="12"/>
      <c r="D593" s="16" t="s">
        <v>101</v>
      </c>
      <c r="E593" s="176">
        <f t="shared" si="247"/>
        <v>0</v>
      </c>
      <c r="F593" s="176"/>
      <c r="G593" s="5"/>
      <c r="H593" s="157">
        <f t="shared" si="248"/>
        <v>0</v>
      </c>
      <c r="I593" s="157"/>
      <c r="J593" s="157"/>
      <c r="K593" s="110">
        <f t="shared" si="227"/>
        <v>0</v>
      </c>
      <c r="L593" s="110"/>
      <c r="M593" s="110"/>
      <c r="N593" s="3">
        <v>8</v>
      </c>
      <c r="O593" s="3" t="s">
        <v>114</v>
      </c>
      <c r="P593" s="4"/>
      <c r="Q593" s="4"/>
      <c r="R593" s="4"/>
      <c r="S593" s="4"/>
      <c r="T593" s="4"/>
      <c r="U593" s="4"/>
      <c r="V593" s="4"/>
      <c r="W593" s="4"/>
      <c r="X593" s="4"/>
    </row>
    <row r="594" spans="1:24" s="3" customFormat="1" hidden="1">
      <c r="A594" s="3" t="s">
        <v>289</v>
      </c>
      <c r="C594" s="12"/>
      <c r="D594" s="16" t="s">
        <v>291</v>
      </c>
      <c r="E594" s="176">
        <f t="shared" si="247"/>
        <v>0</v>
      </c>
      <c r="F594" s="176"/>
      <c r="G594" s="5"/>
      <c r="H594" s="157">
        <f t="shared" si="248"/>
        <v>0</v>
      </c>
      <c r="I594" s="157"/>
      <c r="J594" s="157"/>
      <c r="K594" s="110">
        <f t="shared" si="227"/>
        <v>0</v>
      </c>
      <c r="L594" s="110"/>
      <c r="M594" s="110"/>
      <c r="N594" s="3">
        <v>9</v>
      </c>
      <c r="P594" s="4"/>
      <c r="Q594" s="4"/>
      <c r="R594" s="4"/>
      <c r="S594" s="4"/>
      <c r="T594" s="4"/>
      <c r="U594" s="4"/>
      <c r="V594" s="4"/>
      <c r="W594" s="4"/>
      <c r="X594" s="4"/>
    </row>
    <row r="595" spans="1:24" s="3" customFormat="1" hidden="1">
      <c r="A595" s="3" t="s">
        <v>289</v>
      </c>
      <c r="C595" s="12"/>
      <c r="D595" s="16" t="s">
        <v>100</v>
      </c>
      <c r="E595" s="176">
        <f t="shared" si="247"/>
        <v>0</v>
      </c>
      <c r="F595" s="176"/>
      <c r="G595" s="5"/>
      <c r="H595" s="157">
        <f t="shared" si="248"/>
        <v>0</v>
      </c>
      <c r="I595" s="157"/>
      <c r="J595" s="157"/>
      <c r="K595" s="110">
        <f t="shared" si="227"/>
        <v>0</v>
      </c>
      <c r="L595" s="110"/>
      <c r="M595" s="110"/>
      <c r="N595" s="3">
        <v>10</v>
      </c>
      <c r="P595" s="4"/>
      <c r="Q595" s="4"/>
      <c r="R595" s="4"/>
      <c r="S595" s="4"/>
      <c r="T595" s="4"/>
      <c r="U595" s="4"/>
      <c r="V595" s="4"/>
      <c r="W595" s="4"/>
      <c r="X595" s="4"/>
    </row>
    <row r="596" spans="1:24" s="3" customFormat="1" ht="33.75" hidden="1">
      <c r="A596" s="3" t="s">
        <v>289</v>
      </c>
      <c r="C596" s="12"/>
      <c r="D596" s="16" t="s">
        <v>292</v>
      </c>
      <c r="E596" s="176">
        <f t="shared" si="247"/>
        <v>0</v>
      </c>
      <c r="F596" s="176"/>
      <c r="G596" s="5"/>
      <c r="H596" s="157">
        <f t="shared" si="248"/>
        <v>0</v>
      </c>
      <c r="I596" s="157"/>
      <c r="J596" s="157"/>
      <c r="K596" s="110">
        <f t="shared" si="227"/>
        <v>0</v>
      </c>
      <c r="L596" s="110"/>
      <c r="M596" s="110"/>
      <c r="N596" s="3">
        <v>11</v>
      </c>
      <c r="P596" s="4"/>
      <c r="Q596" s="4"/>
      <c r="R596" s="4"/>
      <c r="S596" s="4"/>
      <c r="T596" s="4"/>
      <c r="U596" s="4"/>
      <c r="V596" s="4"/>
      <c r="W596" s="4"/>
      <c r="X596" s="4"/>
    </row>
    <row r="597" spans="1:24" s="3" customFormat="1" ht="33.75" hidden="1">
      <c r="A597" s="3" t="s">
        <v>289</v>
      </c>
      <c r="C597" s="12"/>
      <c r="D597" s="16" t="s">
        <v>293</v>
      </c>
      <c r="E597" s="176">
        <f t="shared" si="247"/>
        <v>0</v>
      </c>
      <c r="F597" s="176"/>
      <c r="G597" s="5"/>
      <c r="H597" s="157">
        <f t="shared" si="248"/>
        <v>0</v>
      </c>
      <c r="I597" s="157"/>
      <c r="J597" s="157"/>
      <c r="K597" s="110">
        <f t="shared" si="227"/>
        <v>0</v>
      </c>
      <c r="L597" s="110"/>
      <c r="M597" s="110"/>
      <c r="N597" s="3">
        <v>12</v>
      </c>
      <c r="P597" s="4"/>
      <c r="Q597" s="4"/>
      <c r="R597" s="4"/>
      <c r="S597" s="4"/>
      <c r="T597" s="4"/>
      <c r="U597" s="4"/>
      <c r="V597" s="4"/>
      <c r="W597" s="4"/>
      <c r="X597" s="4"/>
    </row>
    <row r="598" spans="1:24" s="3" customFormat="1" ht="22.5" hidden="1">
      <c r="A598" s="3" t="s">
        <v>289</v>
      </c>
      <c r="C598" s="12"/>
      <c r="D598" s="16" t="s">
        <v>294</v>
      </c>
      <c r="E598" s="176">
        <f t="shared" si="247"/>
        <v>0</v>
      </c>
      <c r="F598" s="176"/>
      <c r="G598" s="5">
        <v>0</v>
      </c>
      <c r="H598" s="157">
        <f t="shared" si="248"/>
        <v>0</v>
      </c>
      <c r="I598" s="157"/>
      <c r="J598" s="157">
        <v>0</v>
      </c>
      <c r="K598" s="110">
        <f t="shared" si="227"/>
        <v>0</v>
      </c>
      <c r="L598" s="110"/>
      <c r="M598" s="110"/>
      <c r="N598" s="3">
        <v>13</v>
      </c>
      <c r="O598" s="3" t="s">
        <v>114</v>
      </c>
      <c r="P598" s="4"/>
      <c r="Q598" s="4"/>
      <c r="R598" s="4"/>
      <c r="S598" s="4"/>
      <c r="T598" s="4"/>
      <c r="U598" s="4"/>
      <c r="V598" s="4"/>
      <c r="W598" s="4"/>
      <c r="X598" s="4"/>
    </row>
    <row r="599" spans="1:24" s="3" customFormat="1" hidden="1">
      <c r="A599" s="3" t="str">
        <f t="shared" si="242"/>
        <v>b</v>
      </c>
      <c r="C599" s="12"/>
      <c r="D599" s="17" t="s">
        <v>296</v>
      </c>
      <c r="E599" s="10"/>
      <c r="F599" s="10"/>
      <c r="G599" s="10"/>
      <c r="H599" s="159"/>
      <c r="I599" s="159"/>
      <c r="J599" s="159"/>
      <c r="K599" s="113">
        <f t="shared" ref="K599:K662" si="249">L599+M599</f>
        <v>0</v>
      </c>
      <c r="L599" s="113"/>
      <c r="M599" s="113"/>
      <c r="N599" s="3">
        <v>14</v>
      </c>
      <c r="P599" s="4"/>
      <c r="Q599" s="4"/>
      <c r="R599" s="4"/>
      <c r="S599" s="4"/>
      <c r="T599" s="4"/>
      <c r="U599" s="4"/>
      <c r="V599" s="4"/>
      <c r="W599" s="4"/>
      <c r="X599" s="4"/>
    </row>
    <row r="600" spans="1:24" s="3" customFormat="1" hidden="1">
      <c r="A600" s="3" t="str">
        <f t="shared" si="242"/>
        <v>b</v>
      </c>
      <c r="C600" s="12"/>
      <c r="D600" s="17" t="s">
        <v>297</v>
      </c>
      <c r="E600" s="10">
        <f t="shared" ref="E600:E605" si="250">F600+G600</f>
        <v>0</v>
      </c>
      <c r="F600" s="10"/>
      <c r="G600" s="10"/>
      <c r="H600" s="159">
        <f t="shared" ref="H600:H605" si="251">I600+J600</f>
        <v>0</v>
      </c>
      <c r="I600" s="159"/>
      <c r="J600" s="159"/>
      <c r="K600" s="113">
        <f t="shared" si="249"/>
        <v>0</v>
      </c>
      <c r="L600" s="113"/>
      <c r="M600" s="113"/>
      <c r="N600" s="3">
        <v>15</v>
      </c>
      <c r="P600" s="4"/>
      <c r="Q600" s="4"/>
      <c r="R600" s="4"/>
      <c r="S600" s="4"/>
      <c r="T600" s="4"/>
      <c r="U600" s="4"/>
      <c r="V600" s="4"/>
      <c r="W600" s="4"/>
      <c r="X600" s="4"/>
    </row>
    <row r="601" spans="1:24" s="3" customFormat="1" hidden="1">
      <c r="A601" s="3" t="str">
        <f t="shared" si="242"/>
        <v>b</v>
      </c>
      <c r="C601" s="12"/>
      <c r="D601" s="17" t="s">
        <v>298</v>
      </c>
      <c r="E601" s="10">
        <f t="shared" si="250"/>
        <v>0</v>
      </c>
      <c r="F601" s="10"/>
      <c r="G601" s="10"/>
      <c r="H601" s="159">
        <f t="shared" si="251"/>
        <v>0</v>
      </c>
      <c r="I601" s="159"/>
      <c r="J601" s="159"/>
      <c r="K601" s="113">
        <f t="shared" si="249"/>
        <v>0</v>
      </c>
      <c r="L601" s="113"/>
      <c r="M601" s="113"/>
      <c r="N601" s="3">
        <v>16</v>
      </c>
      <c r="P601" s="4"/>
      <c r="Q601" s="4"/>
      <c r="R601" s="4"/>
      <c r="S601" s="4"/>
      <c r="T601" s="4"/>
      <c r="U601" s="4"/>
      <c r="V601" s="4"/>
      <c r="W601" s="4"/>
      <c r="X601" s="4"/>
    </row>
    <row r="602" spans="1:24" s="3" customFormat="1" hidden="1">
      <c r="A602" s="3" t="str">
        <f t="shared" si="242"/>
        <v>b</v>
      </c>
      <c r="C602" s="12"/>
      <c r="D602" s="17" t="s">
        <v>299</v>
      </c>
      <c r="E602" s="10">
        <f t="shared" si="250"/>
        <v>0</v>
      </c>
      <c r="F602" s="10"/>
      <c r="G602" s="10"/>
      <c r="H602" s="159">
        <f t="shared" si="251"/>
        <v>0</v>
      </c>
      <c r="I602" s="159"/>
      <c r="J602" s="159"/>
      <c r="K602" s="113">
        <f t="shared" si="249"/>
        <v>0</v>
      </c>
      <c r="L602" s="113"/>
      <c r="M602" s="113"/>
      <c r="N602" s="3">
        <v>17</v>
      </c>
      <c r="P602" s="4"/>
      <c r="Q602" s="4"/>
      <c r="R602" s="4"/>
      <c r="S602" s="4"/>
      <c r="T602" s="4"/>
      <c r="U602" s="4"/>
      <c r="V602" s="4"/>
      <c r="W602" s="4"/>
      <c r="X602" s="4"/>
    </row>
    <row r="603" spans="1:24" s="3" customFormat="1" hidden="1">
      <c r="A603" s="3" t="str">
        <f t="shared" si="242"/>
        <v>b</v>
      </c>
      <c r="C603" s="12"/>
      <c r="D603" s="17" t="s">
        <v>300</v>
      </c>
      <c r="E603" s="10">
        <f t="shared" si="250"/>
        <v>0</v>
      </c>
      <c r="F603" s="10"/>
      <c r="G603" s="10"/>
      <c r="H603" s="159">
        <f t="shared" si="251"/>
        <v>0</v>
      </c>
      <c r="I603" s="159"/>
      <c r="J603" s="159"/>
      <c r="K603" s="113">
        <f t="shared" si="249"/>
        <v>0</v>
      </c>
      <c r="L603" s="113"/>
      <c r="M603" s="113"/>
      <c r="N603" s="3">
        <v>18</v>
      </c>
      <c r="P603" s="4"/>
      <c r="Q603" s="4"/>
      <c r="R603" s="4"/>
      <c r="S603" s="4"/>
      <c r="T603" s="4"/>
      <c r="U603" s="4"/>
      <c r="V603" s="4"/>
      <c r="W603" s="4"/>
      <c r="X603" s="4"/>
    </row>
    <row r="604" spans="1:24" s="3" customFormat="1">
      <c r="A604" s="3" t="str">
        <f t="shared" si="242"/>
        <v>a</v>
      </c>
      <c r="C604" s="12"/>
      <c r="D604" s="18" t="s">
        <v>21</v>
      </c>
      <c r="E604" s="9">
        <f t="shared" si="250"/>
        <v>0</v>
      </c>
      <c r="F604" s="9"/>
      <c r="G604" s="9">
        <v>0</v>
      </c>
      <c r="H604" s="158">
        <f t="shared" si="251"/>
        <v>40</v>
      </c>
      <c r="I604" s="158">
        <v>40</v>
      </c>
      <c r="J604" s="158">
        <v>0</v>
      </c>
      <c r="K604" s="112">
        <f t="shared" si="249"/>
        <v>0</v>
      </c>
      <c r="L604" s="112"/>
      <c r="M604" s="112"/>
      <c r="N604" s="3">
        <v>19</v>
      </c>
      <c r="P604" s="4"/>
      <c r="Q604" s="4"/>
      <c r="R604" s="4"/>
      <c r="S604" s="4"/>
      <c r="T604" s="4"/>
      <c r="U604" s="4"/>
      <c r="V604" s="4"/>
      <c r="W604" s="4"/>
      <c r="X604" s="4"/>
    </row>
    <row r="605" spans="1:24" s="3" customFormat="1" hidden="1">
      <c r="A605" s="3" t="str">
        <f t="shared" si="242"/>
        <v>b</v>
      </c>
      <c r="C605" s="12"/>
      <c r="D605" s="18" t="s">
        <v>120</v>
      </c>
      <c r="E605" s="9">
        <f t="shared" si="250"/>
        <v>0</v>
      </c>
      <c r="F605" s="9"/>
      <c r="G605" s="9"/>
      <c r="H605" s="158">
        <f t="shared" si="251"/>
        <v>0</v>
      </c>
      <c r="I605" s="158"/>
      <c r="J605" s="158"/>
      <c r="K605" s="112">
        <f t="shared" si="249"/>
        <v>0</v>
      </c>
      <c r="L605" s="112"/>
      <c r="M605" s="112"/>
      <c r="N605" s="3">
        <v>20</v>
      </c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27" hidden="1">
      <c r="A606" s="21" t="str">
        <f t="shared" si="242"/>
        <v>b</v>
      </c>
      <c r="B606" s="21" t="s">
        <v>114</v>
      </c>
      <c r="C606" s="7" t="s">
        <v>194</v>
      </c>
      <c r="D606" s="22"/>
      <c r="E606" s="176">
        <f t="shared" ref="E606:E618" si="252">F606+G606</f>
        <v>0</v>
      </c>
      <c r="F606" s="176">
        <f>F608+F624+F625</f>
        <v>0</v>
      </c>
      <c r="G606" s="5">
        <f>G608+G624+G625</f>
        <v>0</v>
      </c>
      <c r="H606" s="157">
        <f t="shared" ref="H606:H618" si="253">I606+J606</f>
        <v>0</v>
      </c>
      <c r="I606" s="157">
        <f>I608+I624+I625</f>
        <v>0</v>
      </c>
      <c r="J606" s="157">
        <f>J608+J624+J625</f>
        <v>0</v>
      </c>
      <c r="K606" s="110">
        <f t="shared" si="249"/>
        <v>0</v>
      </c>
      <c r="L606" s="110">
        <f>L608+L624+L625</f>
        <v>0</v>
      </c>
      <c r="M606" s="110">
        <f>M608+M624+M625</f>
        <v>0</v>
      </c>
      <c r="N606" s="3">
        <v>1</v>
      </c>
    </row>
    <row r="607" spans="1:24" s="3" customFormat="1" hidden="1">
      <c r="A607" s="3" t="str">
        <f t="shared" si="242"/>
        <v>b</v>
      </c>
      <c r="C607" s="12"/>
      <c r="D607" s="19" t="s">
        <v>99</v>
      </c>
      <c r="E607" s="8">
        <f t="shared" si="252"/>
        <v>0</v>
      </c>
      <c r="F607" s="8"/>
      <c r="G607" s="8"/>
      <c r="H607" s="204">
        <f t="shared" si="253"/>
        <v>0</v>
      </c>
      <c r="I607" s="204"/>
      <c r="J607" s="204"/>
      <c r="K607" s="111">
        <f t="shared" si="249"/>
        <v>0</v>
      </c>
      <c r="L607" s="111"/>
      <c r="M607" s="111"/>
      <c r="N607" s="3">
        <v>2</v>
      </c>
      <c r="P607" s="4"/>
      <c r="Q607" s="4"/>
      <c r="R607" s="4"/>
      <c r="S607" s="4"/>
      <c r="T607" s="4"/>
      <c r="U607" s="4"/>
      <c r="V607" s="4"/>
      <c r="W607" s="4"/>
      <c r="X607" s="4"/>
    </row>
    <row r="608" spans="1:24" hidden="1">
      <c r="A608" s="21" t="str">
        <f t="shared" si="242"/>
        <v>b</v>
      </c>
      <c r="C608" s="28"/>
      <c r="D608" s="23" t="s">
        <v>5</v>
      </c>
      <c r="E608" s="9">
        <f t="shared" si="252"/>
        <v>0</v>
      </c>
      <c r="F608" s="9">
        <f>F609+F610+F620+F621+F622+F623</f>
        <v>0</v>
      </c>
      <c r="G608" s="9">
        <f>G609+G610+G620+G621+G622+G623</f>
        <v>0</v>
      </c>
      <c r="H608" s="158">
        <f t="shared" si="253"/>
        <v>0</v>
      </c>
      <c r="I608" s="158">
        <f>I609+I610+I620+I621+I622+I623</f>
        <v>0</v>
      </c>
      <c r="J608" s="158">
        <f>J609+J610+J620+J621+J622+J623</f>
        <v>0</v>
      </c>
      <c r="K608" s="112">
        <f t="shared" si="249"/>
        <v>0</v>
      </c>
      <c r="L608" s="112">
        <f>L609+L610+L620+L621+L622+L623</f>
        <v>0</v>
      </c>
      <c r="M608" s="112">
        <f>M609+M610+M620+M621+M622+M623</f>
        <v>0</v>
      </c>
      <c r="N608" s="3">
        <v>3</v>
      </c>
    </row>
    <row r="609" spans="1:24" s="3" customFormat="1" hidden="1">
      <c r="A609" s="3" t="str">
        <f t="shared" si="242"/>
        <v>b</v>
      </c>
      <c r="C609" s="12"/>
      <c r="D609" s="17" t="s">
        <v>301</v>
      </c>
      <c r="E609" s="10">
        <f t="shared" si="252"/>
        <v>0</v>
      </c>
      <c r="F609" s="10"/>
      <c r="G609" s="10"/>
      <c r="H609" s="159">
        <f t="shared" si="253"/>
        <v>0</v>
      </c>
      <c r="I609" s="159"/>
      <c r="J609" s="159"/>
      <c r="K609" s="113">
        <f t="shared" si="249"/>
        <v>0</v>
      </c>
      <c r="L609" s="113"/>
      <c r="M609" s="113"/>
      <c r="N609" s="3">
        <v>4</v>
      </c>
      <c r="P609" s="4">
        <f>K609-H609</f>
        <v>0</v>
      </c>
      <c r="Q609" s="4">
        <f>K609-E609</f>
        <v>0</v>
      </c>
      <c r="R609" s="4">
        <f>H609-E609</f>
        <v>0</v>
      </c>
      <c r="S609" s="4"/>
      <c r="T609" s="4"/>
      <c r="U609" s="4"/>
      <c r="V609" s="4"/>
      <c r="W609" s="4"/>
      <c r="X609" s="4"/>
    </row>
    <row r="610" spans="1:24" hidden="1">
      <c r="A610" s="21" t="str">
        <f t="shared" si="242"/>
        <v>b</v>
      </c>
      <c r="C610" s="28"/>
      <c r="D610" s="17" t="s">
        <v>295</v>
      </c>
      <c r="E610" s="10">
        <f t="shared" si="252"/>
        <v>0</v>
      </c>
      <c r="F610" s="10">
        <f>F611+F612+F613+F614+F615+F616+F617+F618</f>
        <v>0</v>
      </c>
      <c r="G610" s="10">
        <f>G611+G612+G613+G614+G615+G616+G617+G618</f>
        <v>0</v>
      </c>
      <c r="H610" s="159">
        <f t="shared" si="253"/>
        <v>0</v>
      </c>
      <c r="I610" s="159">
        <f>I611+I612+I613+I614+I615+I616+I617+I618</f>
        <v>0</v>
      </c>
      <c r="J610" s="159">
        <f>J611+J612+J613+J614+J615+J616+J617+J618</f>
        <v>0</v>
      </c>
      <c r="K610" s="113">
        <f t="shared" si="249"/>
        <v>0</v>
      </c>
      <c r="L610" s="113">
        <f>L611+L612+L613+L614+L615+L616+L617+L618</f>
        <v>0</v>
      </c>
      <c r="M610" s="113">
        <f>M611+M612+M613+M614+M615+M616+M617+M618</f>
        <v>0</v>
      </c>
      <c r="N610" s="3">
        <v>5</v>
      </c>
    </row>
    <row r="611" spans="1:24" s="3" customFormat="1" ht="22.5" hidden="1">
      <c r="A611" s="3" t="s">
        <v>289</v>
      </c>
      <c r="C611" s="12"/>
      <c r="D611" s="16" t="s">
        <v>290</v>
      </c>
      <c r="E611" s="176">
        <f t="shared" si="252"/>
        <v>0</v>
      </c>
      <c r="F611" s="176"/>
      <c r="G611" s="5"/>
      <c r="H611" s="157">
        <f t="shared" si="253"/>
        <v>0</v>
      </c>
      <c r="I611" s="157"/>
      <c r="J611" s="157"/>
      <c r="K611" s="110">
        <f t="shared" si="249"/>
        <v>0</v>
      </c>
      <c r="L611" s="110"/>
      <c r="M611" s="110"/>
      <c r="N611" s="3">
        <v>6</v>
      </c>
      <c r="P611" s="4"/>
      <c r="Q611" s="4"/>
      <c r="R611" s="4"/>
      <c r="S611" s="4"/>
      <c r="T611" s="4"/>
      <c r="U611" s="4"/>
      <c r="V611" s="4"/>
      <c r="W611" s="4"/>
      <c r="X611" s="4"/>
    </row>
    <row r="612" spans="1:24" s="3" customFormat="1" hidden="1">
      <c r="A612" s="3" t="s">
        <v>289</v>
      </c>
      <c r="C612" s="12"/>
      <c r="D612" s="16" t="s">
        <v>102</v>
      </c>
      <c r="E612" s="176">
        <f t="shared" si="252"/>
        <v>0</v>
      </c>
      <c r="F612" s="176"/>
      <c r="G612" s="5"/>
      <c r="H612" s="157">
        <f t="shared" si="253"/>
        <v>0</v>
      </c>
      <c r="I612" s="157"/>
      <c r="J612" s="157"/>
      <c r="K612" s="110">
        <f t="shared" si="249"/>
        <v>0</v>
      </c>
      <c r="L612" s="110"/>
      <c r="M612" s="110"/>
      <c r="N612" s="3">
        <v>7</v>
      </c>
      <c r="P612" s="4"/>
      <c r="Q612" s="4"/>
      <c r="R612" s="4"/>
      <c r="S612" s="4"/>
      <c r="T612" s="4"/>
      <c r="U612" s="4"/>
      <c r="V612" s="4"/>
      <c r="W612" s="4"/>
      <c r="X612" s="4"/>
    </row>
    <row r="613" spans="1:24" s="3" customFormat="1" hidden="1">
      <c r="A613" s="3" t="s">
        <v>289</v>
      </c>
      <c r="C613" s="12"/>
      <c r="D613" s="16" t="s">
        <v>101</v>
      </c>
      <c r="E613" s="176">
        <f t="shared" si="252"/>
        <v>0</v>
      </c>
      <c r="F613" s="176"/>
      <c r="G613" s="5"/>
      <c r="H613" s="157">
        <f t="shared" si="253"/>
        <v>0</v>
      </c>
      <c r="I613" s="157"/>
      <c r="J613" s="157"/>
      <c r="K613" s="110">
        <f t="shared" si="249"/>
        <v>0</v>
      </c>
      <c r="L613" s="110"/>
      <c r="M613" s="110"/>
      <c r="N613" s="3">
        <v>8</v>
      </c>
      <c r="O613" s="3" t="s">
        <v>114</v>
      </c>
      <c r="P613" s="4"/>
      <c r="Q613" s="4"/>
      <c r="R613" s="4"/>
      <c r="S613" s="4"/>
      <c r="T613" s="4"/>
      <c r="U613" s="4"/>
      <c r="V613" s="4"/>
      <c r="W613" s="4"/>
      <c r="X613" s="4"/>
    </row>
    <row r="614" spans="1:24" s="3" customFormat="1" hidden="1">
      <c r="A614" s="3" t="s">
        <v>289</v>
      </c>
      <c r="C614" s="12"/>
      <c r="D614" s="16" t="s">
        <v>291</v>
      </c>
      <c r="E614" s="176">
        <f t="shared" si="252"/>
        <v>0</v>
      </c>
      <c r="F614" s="176"/>
      <c r="G614" s="5"/>
      <c r="H614" s="157">
        <f t="shared" si="253"/>
        <v>0</v>
      </c>
      <c r="I614" s="157"/>
      <c r="J614" s="157"/>
      <c r="K614" s="110">
        <f t="shared" si="249"/>
        <v>0</v>
      </c>
      <c r="L614" s="110"/>
      <c r="M614" s="110"/>
      <c r="N614" s="3">
        <v>9</v>
      </c>
      <c r="P614" s="4"/>
      <c r="Q614" s="4"/>
      <c r="R614" s="4"/>
      <c r="S614" s="4"/>
      <c r="T614" s="4"/>
      <c r="U614" s="4"/>
      <c r="V614" s="4"/>
      <c r="W614" s="4"/>
      <c r="X614" s="4"/>
    </row>
    <row r="615" spans="1:24" s="3" customFormat="1" hidden="1">
      <c r="A615" s="3" t="s">
        <v>289</v>
      </c>
      <c r="C615" s="12"/>
      <c r="D615" s="16" t="s">
        <v>100</v>
      </c>
      <c r="E615" s="176">
        <f t="shared" si="252"/>
        <v>0</v>
      </c>
      <c r="F615" s="176"/>
      <c r="G615" s="5"/>
      <c r="H615" s="157">
        <f t="shared" si="253"/>
        <v>0</v>
      </c>
      <c r="I615" s="157"/>
      <c r="J615" s="157"/>
      <c r="K615" s="110">
        <f t="shared" si="249"/>
        <v>0</v>
      </c>
      <c r="L615" s="110"/>
      <c r="M615" s="110"/>
      <c r="N615" s="3">
        <v>10</v>
      </c>
      <c r="P615" s="4"/>
      <c r="Q615" s="4"/>
      <c r="R615" s="4"/>
      <c r="S615" s="4"/>
      <c r="T615" s="4"/>
      <c r="U615" s="4"/>
      <c r="V615" s="4"/>
      <c r="W615" s="4"/>
      <c r="X615" s="4"/>
    </row>
    <row r="616" spans="1:24" s="3" customFormat="1" ht="33.75" hidden="1">
      <c r="A616" s="3" t="s">
        <v>289</v>
      </c>
      <c r="C616" s="12"/>
      <c r="D616" s="16" t="s">
        <v>292</v>
      </c>
      <c r="E616" s="176">
        <f t="shared" si="252"/>
        <v>0</v>
      </c>
      <c r="F616" s="176"/>
      <c r="G616" s="5"/>
      <c r="H616" s="157">
        <f t="shared" si="253"/>
        <v>0</v>
      </c>
      <c r="I616" s="157"/>
      <c r="J616" s="157"/>
      <c r="K616" s="110">
        <f t="shared" si="249"/>
        <v>0</v>
      </c>
      <c r="L616" s="110"/>
      <c r="M616" s="110"/>
      <c r="N616" s="3">
        <v>11</v>
      </c>
      <c r="P616" s="4"/>
      <c r="Q616" s="4"/>
      <c r="R616" s="4"/>
      <c r="S616" s="4"/>
      <c r="T616" s="4"/>
      <c r="U616" s="4"/>
      <c r="V616" s="4"/>
      <c r="W616" s="4"/>
      <c r="X616" s="4"/>
    </row>
    <row r="617" spans="1:24" s="3" customFormat="1" ht="33.75" hidden="1">
      <c r="A617" s="3" t="s">
        <v>289</v>
      </c>
      <c r="C617" s="12"/>
      <c r="D617" s="16" t="s">
        <v>293</v>
      </c>
      <c r="E617" s="176">
        <f t="shared" si="252"/>
        <v>0</v>
      </c>
      <c r="F617" s="176"/>
      <c r="G617" s="5"/>
      <c r="H617" s="157">
        <f t="shared" si="253"/>
        <v>0</v>
      </c>
      <c r="I617" s="157"/>
      <c r="J617" s="157"/>
      <c r="K617" s="110">
        <f t="shared" si="249"/>
        <v>0</v>
      </c>
      <c r="L617" s="110"/>
      <c r="M617" s="110"/>
      <c r="N617" s="3">
        <v>12</v>
      </c>
      <c r="P617" s="4"/>
      <c r="Q617" s="4"/>
      <c r="R617" s="4"/>
      <c r="S617" s="4"/>
      <c r="T617" s="4"/>
      <c r="U617" s="4"/>
      <c r="V617" s="4"/>
      <c r="W617" s="4"/>
      <c r="X617" s="4"/>
    </row>
    <row r="618" spans="1:24" s="3" customFormat="1" ht="22.5" hidden="1">
      <c r="A618" s="3" t="s">
        <v>289</v>
      </c>
      <c r="C618" s="12"/>
      <c r="D618" s="16" t="s">
        <v>294</v>
      </c>
      <c r="E618" s="176">
        <f t="shared" si="252"/>
        <v>0</v>
      </c>
      <c r="F618" s="176"/>
      <c r="G618" s="5"/>
      <c r="H618" s="157">
        <f t="shared" si="253"/>
        <v>0</v>
      </c>
      <c r="I618" s="157"/>
      <c r="J618" s="157"/>
      <c r="K618" s="110">
        <f t="shared" si="249"/>
        <v>0</v>
      </c>
      <c r="L618" s="110"/>
      <c r="M618" s="110"/>
      <c r="N618" s="3">
        <v>13</v>
      </c>
      <c r="P618" s="4"/>
      <c r="Q618" s="4"/>
      <c r="R618" s="4"/>
      <c r="S618" s="4"/>
      <c r="T618" s="4"/>
      <c r="U618" s="4"/>
      <c r="V618" s="4"/>
      <c r="W618" s="4"/>
      <c r="X618" s="4"/>
    </row>
    <row r="619" spans="1:24" s="3" customFormat="1" hidden="1">
      <c r="A619" s="3" t="str">
        <f t="shared" si="242"/>
        <v>b</v>
      </c>
      <c r="C619" s="12"/>
      <c r="D619" s="17" t="s">
        <v>296</v>
      </c>
      <c r="E619" s="10"/>
      <c r="F619" s="10"/>
      <c r="G619" s="10"/>
      <c r="H619" s="159"/>
      <c r="I619" s="159"/>
      <c r="J619" s="159"/>
      <c r="K619" s="113">
        <f t="shared" si="249"/>
        <v>0</v>
      </c>
      <c r="L619" s="113"/>
      <c r="M619" s="113"/>
      <c r="N619" s="3">
        <v>14</v>
      </c>
      <c r="P619" s="4"/>
      <c r="Q619" s="4"/>
      <c r="R619" s="4"/>
      <c r="S619" s="4"/>
      <c r="T619" s="4"/>
      <c r="U619" s="4"/>
      <c r="V619" s="4"/>
      <c r="W619" s="4"/>
      <c r="X619" s="4"/>
    </row>
    <row r="620" spans="1:24" s="3" customFormat="1" hidden="1">
      <c r="A620" s="3" t="str">
        <f t="shared" si="242"/>
        <v>b</v>
      </c>
      <c r="C620" s="12"/>
      <c r="D620" s="17" t="s">
        <v>297</v>
      </c>
      <c r="E620" s="10">
        <f t="shared" ref="E620:E638" si="254">F620+G620</f>
        <v>0</v>
      </c>
      <c r="F620" s="10"/>
      <c r="G620" s="10"/>
      <c r="H620" s="159">
        <f t="shared" ref="H620:H638" si="255">I620+J620</f>
        <v>0</v>
      </c>
      <c r="I620" s="159"/>
      <c r="J620" s="159"/>
      <c r="K620" s="113">
        <f t="shared" si="249"/>
        <v>0</v>
      </c>
      <c r="L620" s="113"/>
      <c r="M620" s="113"/>
      <c r="N620" s="3">
        <v>15</v>
      </c>
      <c r="P620" s="4"/>
      <c r="Q620" s="4"/>
      <c r="R620" s="4"/>
      <c r="S620" s="4"/>
      <c r="T620" s="4"/>
      <c r="U620" s="4"/>
      <c r="V620" s="4"/>
      <c r="W620" s="4"/>
      <c r="X620" s="4"/>
    </row>
    <row r="621" spans="1:24" s="3" customFormat="1" hidden="1">
      <c r="A621" s="3" t="str">
        <f t="shared" si="242"/>
        <v>b</v>
      </c>
      <c r="C621" s="12"/>
      <c r="D621" s="17" t="s">
        <v>298</v>
      </c>
      <c r="E621" s="10">
        <f t="shared" si="254"/>
        <v>0</v>
      </c>
      <c r="F621" s="10"/>
      <c r="G621" s="10"/>
      <c r="H621" s="159">
        <f t="shared" si="255"/>
        <v>0</v>
      </c>
      <c r="I621" s="159"/>
      <c r="J621" s="159"/>
      <c r="K621" s="113">
        <f t="shared" si="249"/>
        <v>0</v>
      </c>
      <c r="L621" s="113"/>
      <c r="M621" s="113"/>
      <c r="N621" s="3">
        <v>16</v>
      </c>
      <c r="P621" s="4"/>
      <c r="Q621" s="4"/>
      <c r="R621" s="4"/>
      <c r="S621" s="4"/>
      <c r="T621" s="4"/>
      <c r="U621" s="4"/>
      <c r="V621" s="4"/>
      <c r="W621" s="4"/>
      <c r="X621" s="4"/>
    </row>
    <row r="622" spans="1:24" s="3" customFormat="1" hidden="1">
      <c r="A622" s="3" t="str">
        <f t="shared" si="242"/>
        <v>b</v>
      </c>
      <c r="C622" s="12"/>
      <c r="D622" s="17" t="s">
        <v>299</v>
      </c>
      <c r="E622" s="10">
        <f t="shared" si="254"/>
        <v>0</v>
      </c>
      <c r="F622" s="10"/>
      <c r="G622" s="10"/>
      <c r="H622" s="159">
        <f t="shared" si="255"/>
        <v>0</v>
      </c>
      <c r="I622" s="159"/>
      <c r="J622" s="159"/>
      <c r="K622" s="113">
        <f t="shared" si="249"/>
        <v>0</v>
      </c>
      <c r="L622" s="113"/>
      <c r="M622" s="113"/>
      <c r="N622" s="3">
        <v>17</v>
      </c>
      <c r="P622" s="4"/>
      <c r="Q622" s="4"/>
      <c r="R622" s="4"/>
      <c r="S622" s="4"/>
      <c r="T622" s="4"/>
      <c r="U622" s="4"/>
      <c r="V622" s="4"/>
      <c r="W622" s="4"/>
      <c r="X622" s="4"/>
    </row>
    <row r="623" spans="1:24" s="3" customFormat="1" hidden="1">
      <c r="A623" s="3" t="str">
        <f t="shared" si="242"/>
        <v>b</v>
      </c>
      <c r="C623" s="12"/>
      <c r="D623" s="17" t="s">
        <v>300</v>
      </c>
      <c r="E623" s="10">
        <f t="shared" si="254"/>
        <v>0</v>
      </c>
      <c r="F623" s="10"/>
      <c r="G623" s="10"/>
      <c r="H623" s="159">
        <f t="shared" si="255"/>
        <v>0</v>
      </c>
      <c r="I623" s="159"/>
      <c r="J623" s="159"/>
      <c r="K623" s="113">
        <f t="shared" si="249"/>
        <v>0</v>
      </c>
      <c r="L623" s="113"/>
      <c r="M623" s="113"/>
      <c r="N623" s="3">
        <v>18</v>
      </c>
      <c r="P623" s="4"/>
      <c r="Q623" s="4"/>
      <c r="R623" s="4"/>
      <c r="S623" s="4"/>
      <c r="T623" s="4"/>
      <c r="U623" s="4"/>
      <c r="V623" s="4"/>
      <c r="W623" s="4"/>
      <c r="X623" s="4"/>
    </row>
    <row r="624" spans="1:24" s="3" customFormat="1" hidden="1">
      <c r="A624" s="3" t="str">
        <f t="shared" si="242"/>
        <v>b</v>
      </c>
      <c r="C624" s="12"/>
      <c r="D624" s="18" t="s">
        <v>21</v>
      </c>
      <c r="E624" s="9">
        <f t="shared" si="254"/>
        <v>0</v>
      </c>
      <c r="F624" s="9"/>
      <c r="G624" s="9"/>
      <c r="H624" s="158">
        <f t="shared" si="255"/>
        <v>0</v>
      </c>
      <c r="I624" s="158"/>
      <c r="J624" s="158"/>
      <c r="K624" s="112">
        <f t="shared" si="249"/>
        <v>0</v>
      </c>
      <c r="L624" s="112"/>
      <c r="M624" s="112"/>
      <c r="N624" s="3">
        <v>19</v>
      </c>
      <c r="P624" s="4"/>
      <c r="Q624" s="4"/>
      <c r="R624" s="4"/>
      <c r="S624" s="4"/>
      <c r="T624" s="4"/>
      <c r="U624" s="4"/>
      <c r="V624" s="4"/>
      <c r="W624" s="4"/>
      <c r="X624" s="4"/>
    </row>
    <row r="625" spans="1:24" s="3" customFormat="1" hidden="1">
      <c r="A625" s="3" t="str">
        <f t="shared" si="242"/>
        <v>b</v>
      </c>
      <c r="C625" s="12"/>
      <c r="D625" s="18" t="s">
        <v>120</v>
      </c>
      <c r="E625" s="9">
        <f t="shared" si="254"/>
        <v>0</v>
      </c>
      <c r="F625" s="9"/>
      <c r="G625" s="9"/>
      <c r="H625" s="158">
        <f t="shared" si="255"/>
        <v>0</v>
      </c>
      <c r="I625" s="158"/>
      <c r="J625" s="158"/>
      <c r="K625" s="112">
        <f t="shared" si="249"/>
        <v>0</v>
      </c>
      <c r="L625" s="112"/>
      <c r="M625" s="112"/>
      <c r="N625" s="3">
        <v>20</v>
      </c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8" hidden="1">
      <c r="A626" s="21" t="str">
        <f t="shared" si="242"/>
        <v>b</v>
      </c>
      <c r="B626" s="21" t="s">
        <v>114</v>
      </c>
      <c r="C626" s="7" t="s">
        <v>195</v>
      </c>
      <c r="D626" s="22"/>
      <c r="E626" s="176">
        <f t="shared" si="254"/>
        <v>0</v>
      </c>
      <c r="F626" s="176">
        <f>F628+F644+F645</f>
        <v>0</v>
      </c>
      <c r="G626" s="5">
        <f>G628+G644+G645</f>
        <v>0</v>
      </c>
      <c r="H626" s="157">
        <f t="shared" si="255"/>
        <v>0</v>
      </c>
      <c r="I626" s="157">
        <f>I628+I644+I645</f>
        <v>0</v>
      </c>
      <c r="J626" s="157">
        <f>J628+J644+J645</f>
        <v>0</v>
      </c>
      <c r="K626" s="110">
        <f t="shared" si="249"/>
        <v>0</v>
      </c>
      <c r="L626" s="110">
        <f>L628+L644+L645</f>
        <v>0</v>
      </c>
      <c r="M626" s="110">
        <f>M628+M644+M645</f>
        <v>0</v>
      </c>
      <c r="N626" s="3">
        <v>1</v>
      </c>
    </row>
    <row r="627" spans="1:24" hidden="1">
      <c r="A627" s="21" t="str">
        <f t="shared" ref="A627:A690" si="256">IF((E627+H627+K627)&gt;0,"a","b")</f>
        <v>b</v>
      </c>
      <c r="C627" s="28"/>
      <c r="D627" s="19" t="s">
        <v>99</v>
      </c>
      <c r="E627" s="8">
        <f t="shared" si="254"/>
        <v>0</v>
      </c>
      <c r="F627" s="8"/>
      <c r="G627" s="8"/>
      <c r="H627" s="204">
        <f t="shared" si="255"/>
        <v>0</v>
      </c>
      <c r="I627" s="204"/>
      <c r="J627" s="204"/>
      <c r="K627" s="111">
        <f t="shared" si="249"/>
        <v>0</v>
      </c>
      <c r="L627" s="111"/>
      <c r="M627" s="111"/>
      <c r="N627" s="3">
        <v>2</v>
      </c>
    </row>
    <row r="628" spans="1:24" hidden="1">
      <c r="A628" s="21" t="str">
        <f t="shared" si="256"/>
        <v>b</v>
      </c>
      <c r="C628" s="28"/>
      <c r="D628" s="23" t="s">
        <v>5</v>
      </c>
      <c r="E628" s="9">
        <f t="shared" si="254"/>
        <v>0</v>
      </c>
      <c r="F628" s="9">
        <f>F629+F630+F640+F641+F642+F643</f>
        <v>0</v>
      </c>
      <c r="G628" s="9">
        <f>G629+G630+G640+G641+G642+G643</f>
        <v>0</v>
      </c>
      <c r="H628" s="158">
        <f t="shared" si="255"/>
        <v>0</v>
      </c>
      <c r="I628" s="158">
        <f>I629+I630+I640+I641+I642+I643</f>
        <v>0</v>
      </c>
      <c r="J628" s="158">
        <f>J629+J630+J640+J641+J642+J643</f>
        <v>0</v>
      </c>
      <c r="K628" s="112">
        <f t="shared" si="249"/>
        <v>0</v>
      </c>
      <c r="L628" s="112">
        <f>L629+L630+L640+L641+L642+L643</f>
        <v>0</v>
      </c>
      <c r="M628" s="112">
        <f>M629+M630+M640+M641+M642+M643</f>
        <v>0</v>
      </c>
      <c r="N628" s="3">
        <v>3</v>
      </c>
    </row>
    <row r="629" spans="1:24" hidden="1">
      <c r="A629" s="21" t="str">
        <f t="shared" si="256"/>
        <v>b</v>
      </c>
      <c r="C629" s="28"/>
      <c r="D629" s="17" t="s">
        <v>301</v>
      </c>
      <c r="E629" s="10">
        <f t="shared" si="254"/>
        <v>0</v>
      </c>
      <c r="F629" s="10"/>
      <c r="G629" s="10"/>
      <c r="H629" s="159">
        <f t="shared" si="255"/>
        <v>0</v>
      </c>
      <c r="I629" s="159"/>
      <c r="J629" s="159"/>
      <c r="K629" s="113">
        <f t="shared" si="249"/>
        <v>0</v>
      </c>
      <c r="L629" s="113"/>
      <c r="M629" s="113"/>
      <c r="N629" s="3">
        <v>4</v>
      </c>
    </row>
    <row r="630" spans="1:24" hidden="1">
      <c r="A630" s="21" t="str">
        <f t="shared" si="256"/>
        <v>b</v>
      </c>
      <c r="C630" s="28"/>
      <c r="D630" s="17" t="s">
        <v>295</v>
      </c>
      <c r="E630" s="10">
        <f t="shared" si="254"/>
        <v>0</v>
      </c>
      <c r="F630" s="10">
        <f>F631+F632+F633+F634+F635+F636+F637+F638</f>
        <v>0</v>
      </c>
      <c r="G630" s="10">
        <f>G631+G632+G633+G634+G635+G636+G637+G638</f>
        <v>0</v>
      </c>
      <c r="H630" s="159">
        <f t="shared" si="255"/>
        <v>0</v>
      </c>
      <c r="I630" s="159">
        <f>I631+I632+I633+I634+I635+I636+I637+I638</f>
        <v>0</v>
      </c>
      <c r="J630" s="159">
        <f>J631+J632+J633+J634+J635+J636+J637+J638</f>
        <v>0</v>
      </c>
      <c r="K630" s="113">
        <f t="shared" si="249"/>
        <v>0</v>
      </c>
      <c r="L630" s="113">
        <f>L631+L632+L633+L634+L635+L636+L637+L638</f>
        <v>0</v>
      </c>
      <c r="M630" s="113">
        <f>M631+M632+M633+M634+M635+M636+M637+M638</f>
        <v>0</v>
      </c>
      <c r="N630" s="3">
        <v>5</v>
      </c>
    </row>
    <row r="631" spans="1:24" s="3" customFormat="1" ht="22.5" hidden="1">
      <c r="A631" s="3" t="s">
        <v>289</v>
      </c>
      <c r="C631" s="12"/>
      <c r="D631" s="16" t="s">
        <v>290</v>
      </c>
      <c r="E631" s="176">
        <f t="shared" si="254"/>
        <v>0</v>
      </c>
      <c r="F631" s="176"/>
      <c r="G631" s="5"/>
      <c r="H631" s="157">
        <f t="shared" si="255"/>
        <v>0</v>
      </c>
      <c r="I631" s="157"/>
      <c r="J631" s="157"/>
      <c r="K631" s="110">
        <f t="shared" si="249"/>
        <v>0</v>
      </c>
      <c r="L631" s="110"/>
      <c r="M631" s="110"/>
      <c r="N631" s="3">
        <v>6</v>
      </c>
      <c r="P631" s="4"/>
      <c r="Q631" s="4"/>
      <c r="R631" s="4"/>
      <c r="S631" s="4"/>
      <c r="T631" s="4"/>
      <c r="U631" s="4"/>
      <c r="V631" s="4"/>
      <c r="W631" s="4"/>
      <c r="X631" s="4"/>
    </row>
    <row r="632" spans="1:24" s="3" customFormat="1" hidden="1">
      <c r="A632" s="3" t="s">
        <v>289</v>
      </c>
      <c r="C632" s="12"/>
      <c r="D632" s="16" t="s">
        <v>102</v>
      </c>
      <c r="E632" s="176">
        <f t="shared" si="254"/>
        <v>0</v>
      </c>
      <c r="F632" s="176"/>
      <c r="G632" s="5"/>
      <c r="H632" s="157">
        <f t="shared" si="255"/>
        <v>0</v>
      </c>
      <c r="I632" s="157">
        <v>0</v>
      </c>
      <c r="J632" s="157"/>
      <c r="K632" s="110">
        <f t="shared" si="249"/>
        <v>0</v>
      </c>
      <c r="L632" s="110">
        <v>0</v>
      </c>
      <c r="M632" s="110"/>
      <c r="N632" s="3">
        <v>7</v>
      </c>
      <c r="P632" s="4"/>
      <c r="Q632" s="4"/>
      <c r="R632" s="4"/>
      <c r="S632" s="4"/>
      <c r="T632" s="4"/>
      <c r="U632" s="4"/>
      <c r="V632" s="4"/>
      <c r="W632" s="4"/>
      <c r="X632" s="4"/>
    </row>
    <row r="633" spans="1:24" s="3" customFormat="1" hidden="1">
      <c r="A633" s="3" t="s">
        <v>289</v>
      </c>
      <c r="C633" s="12"/>
      <c r="D633" s="16" t="s">
        <v>101</v>
      </c>
      <c r="E633" s="176">
        <f t="shared" si="254"/>
        <v>0</v>
      </c>
      <c r="F633" s="176"/>
      <c r="G633" s="5"/>
      <c r="H633" s="157">
        <f t="shared" si="255"/>
        <v>0</v>
      </c>
      <c r="I633" s="157"/>
      <c r="J633" s="157"/>
      <c r="K633" s="110">
        <f t="shared" si="249"/>
        <v>0</v>
      </c>
      <c r="L633" s="110"/>
      <c r="M633" s="110"/>
      <c r="N633" s="3">
        <v>8</v>
      </c>
      <c r="P633" s="4"/>
      <c r="Q633" s="4"/>
      <c r="R633" s="4"/>
      <c r="S633" s="4"/>
      <c r="T633" s="4"/>
      <c r="U633" s="4"/>
      <c r="V633" s="4"/>
      <c r="W633" s="4"/>
      <c r="X633" s="4"/>
    </row>
    <row r="634" spans="1:24" s="3" customFormat="1" hidden="1">
      <c r="A634" s="3" t="s">
        <v>289</v>
      </c>
      <c r="C634" s="12"/>
      <c r="D634" s="16" t="s">
        <v>291</v>
      </c>
      <c r="E634" s="176">
        <f t="shared" si="254"/>
        <v>0</v>
      </c>
      <c r="F634" s="176"/>
      <c r="G634" s="5"/>
      <c r="H634" s="157">
        <f t="shared" si="255"/>
        <v>0</v>
      </c>
      <c r="I634" s="157">
        <v>0</v>
      </c>
      <c r="J634" s="157"/>
      <c r="K634" s="110">
        <f t="shared" si="249"/>
        <v>0</v>
      </c>
      <c r="L634" s="110">
        <v>0</v>
      </c>
      <c r="M634" s="110"/>
      <c r="N634" s="3">
        <v>9</v>
      </c>
      <c r="P634" s="4"/>
      <c r="Q634" s="4"/>
      <c r="R634" s="4"/>
      <c r="S634" s="4"/>
      <c r="T634" s="4"/>
      <c r="U634" s="4"/>
      <c r="V634" s="4"/>
      <c r="W634" s="4"/>
      <c r="X634" s="4"/>
    </row>
    <row r="635" spans="1:24" s="3" customFormat="1" hidden="1">
      <c r="A635" s="3" t="s">
        <v>289</v>
      </c>
      <c r="C635" s="12"/>
      <c r="D635" s="16" t="s">
        <v>100</v>
      </c>
      <c r="E635" s="176">
        <f t="shared" si="254"/>
        <v>0</v>
      </c>
      <c r="F635" s="176"/>
      <c r="G635" s="5"/>
      <c r="H635" s="157">
        <f t="shared" si="255"/>
        <v>0</v>
      </c>
      <c r="I635" s="157">
        <v>0</v>
      </c>
      <c r="J635" s="157"/>
      <c r="K635" s="110">
        <f t="shared" si="249"/>
        <v>0</v>
      </c>
      <c r="L635" s="110">
        <v>0</v>
      </c>
      <c r="M635" s="110"/>
      <c r="N635" s="3">
        <v>10</v>
      </c>
      <c r="P635" s="4"/>
      <c r="Q635" s="4"/>
      <c r="R635" s="4"/>
      <c r="S635" s="4"/>
      <c r="T635" s="4"/>
      <c r="U635" s="4"/>
      <c r="V635" s="4"/>
      <c r="W635" s="4"/>
      <c r="X635" s="4"/>
    </row>
    <row r="636" spans="1:24" s="3" customFormat="1" ht="33.75" hidden="1">
      <c r="A636" s="3" t="s">
        <v>289</v>
      </c>
      <c r="C636" s="12"/>
      <c r="D636" s="16" t="s">
        <v>292</v>
      </c>
      <c r="E636" s="176">
        <f t="shared" si="254"/>
        <v>0</v>
      </c>
      <c r="F636" s="176"/>
      <c r="G636" s="5"/>
      <c r="H636" s="157">
        <f t="shared" si="255"/>
        <v>0</v>
      </c>
      <c r="I636" s="157">
        <v>0</v>
      </c>
      <c r="J636" s="157"/>
      <c r="K636" s="110">
        <f t="shared" si="249"/>
        <v>0</v>
      </c>
      <c r="L636" s="110">
        <v>0</v>
      </c>
      <c r="M636" s="110"/>
      <c r="N636" s="3">
        <v>11</v>
      </c>
      <c r="P636" s="4"/>
      <c r="Q636" s="4"/>
      <c r="R636" s="4"/>
      <c r="S636" s="4"/>
      <c r="T636" s="4"/>
      <c r="U636" s="4"/>
      <c r="V636" s="4"/>
      <c r="W636" s="4"/>
      <c r="X636" s="4"/>
    </row>
    <row r="637" spans="1:24" s="3" customFormat="1" ht="33.75" hidden="1">
      <c r="A637" s="3" t="s">
        <v>289</v>
      </c>
      <c r="C637" s="12"/>
      <c r="D637" s="16" t="s">
        <v>293</v>
      </c>
      <c r="E637" s="176">
        <f t="shared" si="254"/>
        <v>0</v>
      </c>
      <c r="F637" s="176"/>
      <c r="G637" s="5"/>
      <c r="H637" s="157">
        <f t="shared" si="255"/>
        <v>0</v>
      </c>
      <c r="I637" s="157"/>
      <c r="J637" s="157"/>
      <c r="K637" s="110">
        <f t="shared" si="249"/>
        <v>0</v>
      </c>
      <c r="L637" s="110"/>
      <c r="M637" s="110"/>
      <c r="N637" s="3">
        <v>12</v>
      </c>
      <c r="P637" s="4"/>
      <c r="Q637" s="4"/>
      <c r="R637" s="4"/>
      <c r="S637" s="4"/>
      <c r="T637" s="4"/>
      <c r="U637" s="4"/>
      <c r="V637" s="4"/>
      <c r="W637" s="4"/>
      <c r="X637" s="4"/>
    </row>
    <row r="638" spans="1:24" s="3" customFormat="1" ht="22.5" hidden="1">
      <c r="A638" s="3" t="s">
        <v>289</v>
      </c>
      <c r="C638" s="12"/>
      <c r="D638" s="16" t="s">
        <v>294</v>
      </c>
      <c r="E638" s="176">
        <f t="shared" si="254"/>
        <v>0</v>
      </c>
      <c r="F638" s="176"/>
      <c r="G638" s="5"/>
      <c r="H638" s="157">
        <f t="shared" si="255"/>
        <v>0</v>
      </c>
      <c r="I638" s="157"/>
      <c r="J638" s="157"/>
      <c r="K638" s="110">
        <f t="shared" si="249"/>
        <v>0</v>
      </c>
      <c r="L638" s="110"/>
      <c r="M638" s="110"/>
      <c r="N638" s="3">
        <v>13</v>
      </c>
      <c r="P638" s="4"/>
      <c r="Q638" s="4"/>
      <c r="R638" s="4"/>
      <c r="S638" s="4"/>
      <c r="T638" s="4"/>
      <c r="U638" s="4"/>
      <c r="V638" s="4"/>
      <c r="W638" s="4"/>
      <c r="X638" s="4"/>
    </row>
    <row r="639" spans="1:24" s="3" customFormat="1" hidden="1">
      <c r="A639" s="3" t="str">
        <f t="shared" si="256"/>
        <v>b</v>
      </c>
      <c r="C639" s="12"/>
      <c r="D639" s="17" t="s">
        <v>296</v>
      </c>
      <c r="E639" s="10"/>
      <c r="F639" s="10"/>
      <c r="G639" s="10"/>
      <c r="H639" s="159"/>
      <c r="I639" s="159"/>
      <c r="J639" s="159"/>
      <c r="K639" s="113">
        <f t="shared" si="249"/>
        <v>0</v>
      </c>
      <c r="L639" s="113"/>
      <c r="M639" s="113"/>
      <c r="N639" s="3">
        <v>14</v>
      </c>
      <c r="P639" s="4"/>
      <c r="Q639" s="4"/>
      <c r="R639" s="4"/>
      <c r="S639" s="4"/>
      <c r="T639" s="4"/>
      <c r="U639" s="4"/>
      <c r="V639" s="4"/>
      <c r="W639" s="4"/>
      <c r="X639" s="4"/>
    </row>
    <row r="640" spans="1:24" hidden="1">
      <c r="A640" s="21" t="str">
        <f t="shared" si="256"/>
        <v>b</v>
      </c>
      <c r="C640" s="28"/>
      <c r="D640" s="17" t="s">
        <v>297</v>
      </c>
      <c r="E640" s="10">
        <f t="shared" ref="E640:E645" si="257">F640+G640</f>
        <v>0</v>
      </c>
      <c r="F640" s="10"/>
      <c r="G640" s="10"/>
      <c r="H640" s="159">
        <f t="shared" ref="H640:H645" si="258">I640+J640</f>
        <v>0</v>
      </c>
      <c r="I640" s="159"/>
      <c r="J640" s="159"/>
      <c r="K640" s="113">
        <f t="shared" si="249"/>
        <v>0</v>
      </c>
      <c r="L640" s="113"/>
      <c r="M640" s="113"/>
      <c r="N640" s="3">
        <v>15</v>
      </c>
    </row>
    <row r="641" spans="1:24" s="3" customFormat="1" hidden="1">
      <c r="A641" s="3" t="str">
        <f t="shared" si="256"/>
        <v>b</v>
      </c>
      <c r="C641" s="12"/>
      <c r="D641" s="17" t="s">
        <v>298</v>
      </c>
      <c r="E641" s="10">
        <f t="shared" si="257"/>
        <v>0</v>
      </c>
      <c r="F641" s="10"/>
      <c r="G641" s="10"/>
      <c r="H641" s="159">
        <f t="shared" si="258"/>
        <v>0</v>
      </c>
      <c r="I641" s="159"/>
      <c r="J641" s="159"/>
      <c r="K641" s="113">
        <f t="shared" si="249"/>
        <v>0</v>
      </c>
      <c r="L641" s="113"/>
      <c r="M641" s="113"/>
      <c r="N641" s="3">
        <v>16</v>
      </c>
      <c r="P641" s="4"/>
      <c r="Q641" s="4"/>
      <c r="R641" s="4"/>
      <c r="S641" s="4"/>
      <c r="T641" s="4"/>
      <c r="U641" s="4"/>
      <c r="V641" s="4"/>
      <c r="W641" s="4"/>
      <c r="X641" s="4"/>
    </row>
    <row r="642" spans="1:24" s="3" customFormat="1" hidden="1">
      <c r="A642" s="3" t="str">
        <f t="shared" si="256"/>
        <v>b</v>
      </c>
      <c r="C642" s="12"/>
      <c r="D642" s="17" t="s">
        <v>299</v>
      </c>
      <c r="E642" s="10">
        <f t="shared" si="257"/>
        <v>0</v>
      </c>
      <c r="F642" s="10"/>
      <c r="G642" s="10"/>
      <c r="H642" s="159">
        <f t="shared" si="258"/>
        <v>0</v>
      </c>
      <c r="I642" s="159"/>
      <c r="J642" s="159"/>
      <c r="K642" s="113">
        <f t="shared" si="249"/>
        <v>0</v>
      </c>
      <c r="L642" s="113"/>
      <c r="M642" s="113"/>
      <c r="N642" s="3">
        <v>17</v>
      </c>
      <c r="P642" s="4"/>
      <c r="Q642" s="4"/>
      <c r="R642" s="4"/>
      <c r="S642" s="4"/>
      <c r="T642" s="4"/>
      <c r="U642" s="4"/>
      <c r="V642" s="4"/>
      <c r="W642" s="4"/>
      <c r="X642" s="4"/>
    </row>
    <row r="643" spans="1:24" s="3" customFormat="1" hidden="1">
      <c r="A643" s="3" t="str">
        <f t="shared" si="256"/>
        <v>b</v>
      </c>
      <c r="C643" s="12"/>
      <c r="D643" s="17" t="s">
        <v>300</v>
      </c>
      <c r="E643" s="10">
        <f t="shared" si="257"/>
        <v>0</v>
      </c>
      <c r="F643" s="10"/>
      <c r="G643" s="10"/>
      <c r="H643" s="159">
        <f t="shared" si="258"/>
        <v>0</v>
      </c>
      <c r="I643" s="159"/>
      <c r="J643" s="159"/>
      <c r="K643" s="113">
        <f t="shared" si="249"/>
        <v>0</v>
      </c>
      <c r="L643" s="113"/>
      <c r="M643" s="113"/>
      <c r="N643" s="3">
        <v>18</v>
      </c>
      <c r="P643" s="4"/>
      <c r="Q643" s="4"/>
      <c r="R643" s="4"/>
      <c r="S643" s="4"/>
      <c r="T643" s="4"/>
      <c r="U643" s="4"/>
      <c r="V643" s="4"/>
      <c r="W643" s="4"/>
      <c r="X643" s="4"/>
    </row>
    <row r="644" spans="1:24" s="3" customFormat="1" hidden="1">
      <c r="A644" s="3" t="str">
        <f t="shared" si="256"/>
        <v>b</v>
      </c>
      <c r="C644" s="12"/>
      <c r="D644" s="18" t="s">
        <v>21</v>
      </c>
      <c r="E644" s="9">
        <f t="shared" si="257"/>
        <v>0</v>
      </c>
      <c r="F644" s="9"/>
      <c r="G644" s="9"/>
      <c r="H644" s="158">
        <f t="shared" si="258"/>
        <v>0</v>
      </c>
      <c r="I644" s="158"/>
      <c r="J644" s="158"/>
      <c r="K644" s="112">
        <f t="shared" si="249"/>
        <v>0</v>
      </c>
      <c r="L644" s="112"/>
      <c r="M644" s="112"/>
      <c r="N644" s="3">
        <v>19</v>
      </c>
      <c r="P644" s="4"/>
      <c r="Q644" s="4"/>
      <c r="R644" s="4"/>
      <c r="S644" s="4"/>
      <c r="T644" s="4"/>
      <c r="U644" s="4"/>
      <c r="V644" s="4"/>
      <c r="W644" s="4"/>
      <c r="X644" s="4"/>
    </row>
    <row r="645" spans="1:24" s="3" customFormat="1" hidden="1">
      <c r="A645" s="3" t="str">
        <f t="shared" si="256"/>
        <v>b</v>
      </c>
      <c r="C645" s="12"/>
      <c r="D645" s="18" t="s">
        <v>120</v>
      </c>
      <c r="E645" s="9">
        <f t="shared" si="257"/>
        <v>0</v>
      </c>
      <c r="F645" s="9"/>
      <c r="G645" s="9"/>
      <c r="H645" s="158">
        <f t="shared" si="258"/>
        <v>0</v>
      </c>
      <c r="I645" s="158"/>
      <c r="J645" s="158"/>
      <c r="K645" s="112">
        <f t="shared" si="249"/>
        <v>0</v>
      </c>
      <c r="L645" s="112"/>
      <c r="M645" s="112"/>
      <c r="N645" s="3">
        <v>20</v>
      </c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51">
      <c r="A646" s="21" t="str">
        <f t="shared" si="256"/>
        <v>a</v>
      </c>
      <c r="B646" s="21" t="s">
        <v>114</v>
      </c>
      <c r="C646" s="7" t="s">
        <v>196</v>
      </c>
      <c r="D646" s="15" t="s">
        <v>407</v>
      </c>
      <c r="E646" s="176">
        <f t="shared" ref="E646:E658" si="259">F646+G646</f>
        <v>579.25199999999995</v>
      </c>
      <c r="F646" s="176">
        <f>F648+F664+F665</f>
        <v>158.96100000000001</v>
      </c>
      <c r="G646" s="5">
        <f>G648+G664+G665</f>
        <v>420.291</v>
      </c>
      <c r="H646" s="157">
        <f t="shared" ref="H646:H658" si="260">I646+J646</f>
        <v>0</v>
      </c>
      <c r="I646" s="157">
        <f>I648+I664+I665</f>
        <v>0</v>
      </c>
      <c r="J646" s="157">
        <f>J648+J664+J665</f>
        <v>0</v>
      </c>
      <c r="K646" s="110">
        <f t="shared" si="249"/>
        <v>0</v>
      </c>
      <c r="L646" s="110">
        <f>L648+L664+L665</f>
        <v>0</v>
      </c>
      <c r="M646" s="110">
        <f>M648+M664+M665</f>
        <v>0</v>
      </c>
      <c r="N646" s="3">
        <v>1</v>
      </c>
    </row>
    <row r="647" spans="1:24" hidden="1">
      <c r="A647" s="21" t="str">
        <f t="shared" si="256"/>
        <v>b</v>
      </c>
      <c r="C647" s="28"/>
      <c r="D647" s="19" t="s">
        <v>99</v>
      </c>
      <c r="E647" s="8">
        <f t="shared" si="259"/>
        <v>0</v>
      </c>
      <c r="F647" s="8"/>
      <c r="G647" s="8"/>
      <c r="H647" s="204">
        <f t="shared" si="260"/>
        <v>0</v>
      </c>
      <c r="I647" s="204"/>
      <c r="J647" s="204"/>
      <c r="K647" s="111">
        <f t="shared" si="249"/>
        <v>0</v>
      </c>
      <c r="L647" s="111"/>
      <c r="M647" s="111"/>
      <c r="N647" s="3">
        <v>2</v>
      </c>
    </row>
    <row r="648" spans="1:24" hidden="1">
      <c r="A648" s="21" t="str">
        <f t="shared" si="256"/>
        <v>b</v>
      </c>
      <c r="C648" s="28"/>
      <c r="D648" s="23" t="s">
        <v>5</v>
      </c>
      <c r="E648" s="9">
        <f t="shared" si="259"/>
        <v>0</v>
      </c>
      <c r="F648" s="9">
        <f>F649+F650+F660+F661+F662+F663</f>
        <v>0</v>
      </c>
      <c r="G648" s="9">
        <f>G649+G650+G660+G661+G662+G663</f>
        <v>0</v>
      </c>
      <c r="H648" s="158">
        <f t="shared" si="260"/>
        <v>0</v>
      </c>
      <c r="I648" s="158">
        <f>I649+I650+I660+I661+I662+I663</f>
        <v>0</v>
      </c>
      <c r="J648" s="158">
        <f>J649+J650+J660+J661+J662+J663</f>
        <v>0</v>
      </c>
      <c r="K648" s="112">
        <f t="shared" si="249"/>
        <v>0</v>
      </c>
      <c r="L648" s="112">
        <f>L649+L650+L660+L661+L662+L663</f>
        <v>0</v>
      </c>
      <c r="M648" s="112">
        <f>M649+M650+M660+M661+M662+M663</f>
        <v>0</v>
      </c>
      <c r="N648" s="3">
        <v>3</v>
      </c>
    </row>
    <row r="649" spans="1:24" hidden="1">
      <c r="A649" s="21" t="str">
        <f t="shared" si="256"/>
        <v>b</v>
      </c>
      <c r="C649" s="28"/>
      <c r="D649" s="17" t="s">
        <v>301</v>
      </c>
      <c r="E649" s="10">
        <f t="shared" si="259"/>
        <v>0</v>
      </c>
      <c r="F649" s="10"/>
      <c r="G649" s="10"/>
      <c r="H649" s="159">
        <f t="shared" si="260"/>
        <v>0</v>
      </c>
      <c r="I649" s="159"/>
      <c r="J649" s="159"/>
      <c r="K649" s="113">
        <f t="shared" si="249"/>
        <v>0</v>
      </c>
      <c r="L649" s="113"/>
      <c r="M649" s="113"/>
      <c r="N649" s="3">
        <v>4</v>
      </c>
    </row>
    <row r="650" spans="1:24" hidden="1">
      <c r="A650" s="21" t="str">
        <f t="shared" si="256"/>
        <v>b</v>
      </c>
      <c r="C650" s="28"/>
      <c r="D650" s="17" t="s">
        <v>295</v>
      </c>
      <c r="E650" s="10">
        <f t="shared" si="259"/>
        <v>0</v>
      </c>
      <c r="F650" s="10">
        <f>F651+F652+F653+F654+F655+F656+F657+F658</f>
        <v>0</v>
      </c>
      <c r="G650" s="10">
        <f>G651+G652+G653+G654+G655+G656+G657+G658</f>
        <v>0</v>
      </c>
      <c r="H650" s="159">
        <f t="shared" si="260"/>
        <v>0</v>
      </c>
      <c r="I650" s="159">
        <f>I651+I652+I653+I654+I655+I656+I657+I658</f>
        <v>0</v>
      </c>
      <c r="J650" s="159">
        <f>J651+J652+J653+J654+J655+J656+J657+J658</f>
        <v>0</v>
      </c>
      <c r="K650" s="113">
        <f t="shared" si="249"/>
        <v>0</v>
      </c>
      <c r="L650" s="113">
        <f>L651+L652+L653+L654+L655+L656+L657+L658</f>
        <v>0</v>
      </c>
      <c r="M650" s="113">
        <f>M651+M652+M653+M654+M655+M656+M657+M658</f>
        <v>0</v>
      </c>
      <c r="N650" s="3">
        <v>5</v>
      </c>
    </row>
    <row r="651" spans="1:24" s="3" customFormat="1" ht="22.5" hidden="1">
      <c r="A651" s="3" t="s">
        <v>289</v>
      </c>
      <c r="C651" s="12"/>
      <c r="D651" s="16" t="s">
        <v>290</v>
      </c>
      <c r="E651" s="176">
        <f t="shared" si="259"/>
        <v>0</v>
      </c>
      <c r="F651" s="176"/>
      <c r="G651" s="5"/>
      <c r="H651" s="157">
        <f t="shared" si="260"/>
        <v>0</v>
      </c>
      <c r="I651" s="157"/>
      <c r="J651" s="157"/>
      <c r="K651" s="110">
        <f t="shared" si="249"/>
        <v>0</v>
      </c>
      <c r="L651" s="110"/>
      <c r="M651" s="110"/>
      <c r="N651" s="3">
        <v>6</v>
      </c>
      <c r="P651" s="4"/>
      <c r="Q651" s="4"/>
      <c r="R651" s="4"/>
      <c r="S651" s="4"/>
      <c r="T651" s="4"/>
      <c r="U651" s="4"/>
      <c r="V651" s="4"/>
      <c r="W651" s="4"/>
      <c r="X651" s="4"/>
    </row>
    <row r="652" spans="1:24" s="3" customFormat="1" hidden="1">
      <c r="A652" s="3" t="s">
        <v>289</v>
      </c>
      <c r="C652" s="12"/>
      <c r="D652" s="16" t="s">
        <v>102</v>
      </c>
      <c r="E652" s="176">
        <f t="shared" si="259"/>
        <v>0</v>
      </c>
      <c r="F652" s="176"/>
      <c r="G652" s="5"/>
      <c r="H652" s="157">
        <f t="shared" si="260"/>
        <v>0</v>
      </c>
      <c r="I652" s="157">
        <v>0</v>
      </c>
      <c r="J652" s="157"/>
      <c r="K652" s="110">
        <f t="shared" si="249"/>
        <v>0</v>
      </c>
      <c r="L652" s="110"/>
      <c r="M652" s="110"/>
      <c r="N652" s="3">
        <v>7</v>
      </c>
      <c r="P652" s="4"/>
      <c r="Q652" s="4"/>
      <c r="R652" s="4"/>
      <c r="S652" s="4"/>
      <c r="T652" s="4"/>
      <c r="U652" s="4"/>
      <c r="V652" s="4"/>
      <c r="W652" s="4"/>
      <c r="X652" s="4"/>
    </row>
    <row r="653" spans="1:24" s="3" customFormat="1" hidden="1">
      <c r="A653" s="3" t="s">
        <v>289</v>
      </c>
      <c r="C653" s="12"/>
      <c r="D653" s="16" t="s">
        <v>101</v>
      </c>
      <c r="E653" s="176">
        <f t="shared" si="259"/>
        <v>0</v>
      </c>
      <c r="F653" s="176"/>
      <c r="G653" s="5"/>
      <c r="H653" s="157">
        <f t="shared" si="260"/>
        <v>0</v>
      </c>
      <c r="I653" s="157"/>
      <c r="J653" s="157"/>
      <c r="K653" s="110">
        <f t="shared" si="249"/>
        <v>0</v>
      </c>
      <c r="L653" s="110"/>
      <c r="M653" s="110"/>
      <c r="N653" s="3">
        <v>8</v>
      </c>
      <c r="P653" s="4"/>
      <c r="Q653" s="4"/>
      <c r="R653" s="4"/>
      <c r="S653" s="4"/>
      <c r="T653" s="4"/>
      <c r="U653" s="4"/>
      <c r="V653" s="4"/>
      <c r="W653" s="4"/>
      <c r="X653" s="4"/>
    </row>
    <row r="654" spans="1:24" s="3" customFormat="1" hidden="1">
      <c r="A654" s="3" t="s">
        <v>289</v>
      </c>
      <c r="C654" s="12"/>
      <c r="D654" s="16" t="s">
        <v>291</v>
      </c>
      <c r="E654" s="176">
        <f t="shared" si="259"/>
        <v>0</v>
      </c>
      <c r="F654" s="176"/>
      <c r="G654" s="5"/>
      <c r="H654" s="157">
        <f t="shared" si="260"/>
        <v>0</v>
      </c>
      <c r="I654" s="157">
        <v>0</v>
      </c>
      <c r="J654" s="157"/>
      <c r="K654" s="110">
        <f t="shared" si="249"/>
        <v>0</v>
      </c>
      <c r="L654" s="110"/>
      <c r="M654" s="110"/>
      <c r="N654" s="3">
        <v>9</v>
      </c>
      <c r="P654" s="4"/>
      <c r="Q654" s="4"/>
      <c r="R654" s="4"/>
      <c r="S654" s="4"/>
      <c r="T654" s="4"/>
      <c r="U654" s="4"/>
      <c r="V654" s="4"/>
      <c r="W654" s="4"/>
      <c r="X654" s="4"/>
    </row>
    <row r="655" spans="1:24" s="3" customFormat="1" hidden="1">
      <c r="A655" s="3" t="s">
        <v>289</v>
      </c>
      <c r="C655" s="12"/>
      <c r="D655" s="16" t="s">
        <v>100</v>
      </c>
      <c r="E655" s="176">
        <f t="shared" si="259"/>
        <v>0</v>
      </c>
      <c r="F655" s="176"/>
      <c r="G655" s="5"/>
      <c r="H655" s="157">
        <f t="shared" si="260"/>
        <v>0</v>
      </c>
      <c r="I655" s="157">
        <v>0</v>
      </c>
      <c r="J655" s="157"/>
      <c r="K655" s="110">
        <f t="shared" si="249"/>
        <v>0</v>
      </c>
      <c r="L655" s="110"/>
      <c r="M655" s="110"/>
      <c r="N655" s="3">
        <v>10</v>
      </c>
      <c r="P655" s="4"/>
      <c r="Q655" s="4"/>
      <c r="R655" s="4"/>
      <c r="S655" s="4"/>
      <c r="T655" s="4"/>
      <c r="U655" s="4"/>
      <c r="V655" s="4"/>
      <c r="W655" s="4"/>
      <c r="X655" s="4"/>
    </row>
    <row r="656" spans="1:24" s="3" customFormat="1" ht="33.75" hidden="1">
      <c r="A656" s="3" t="s">
        <v>289</v>
      </c>
      <c r="C656" s="12"/>
      <c r="D656" s="16" t="s">
        <v>292</v>
      </c>
      <c r="E656" s="176">
        <f t="shared" si="259"/>
        <v>0</v>
      </c>
      <c r="F656" s="176"/>
      <c r="G656" s="5"/>
      <c r="H656" s="157">
        <f t="shared" si="260"/>
        <v>0</v>
      </c>
      <c r="I656" s="157">
        <v>0</v>
      </c>
      <c r="J656" s="157"/>
      <c r="K656" s="110">
        <f t="shared" si="249"/>
        <v>0</v>
      </c>
      <c r="L656" s="110"/>
      <c r="M656" s="110"/>
      <c r="N656" s="3">
        <v>11</v>
      </c>
      <c r="P656" s="4"/>
      <c r="Q656" s="4"/>
      <c r="R656" s="4"/>
      <c r="S656" s="4"/>
      <c r="T656" s="4"/>
      <c r="U656" s="4"/>
      <c r="V656" s="4"/>
      <c r="W656" s="4"/>
      <c r="X656" s="4"/>
    </row>
    <row r="657" spans="1:24" s="3" customFormat="1" ht="33.75" hidden="1">
      <c r="A657" s="3" t="s">
        <v>289</v>
      </c>
      <c r="C657" s="12"/>
      <c r="D657" s="16" t="s">
        <v>293</v>
      </c>
      <c r="E657" s="176">
        <f t="shared" si="259"/>
        <v>0</v>
      </c>
      <c r="F657" s="176"/>
      <c r="G657" s="5"/>
      <c r="H657" s="157">
        <f t="shared" si="260"/>
        <v>0</v>
      </c>
      <c r="I657" s="157">
        <v>0</v>
      </c>
      <c r="J657" s="157"/>
      <c r="K657" s="110">
        <f t="shared" si="249"/>
        <v>0</v>
      </c>
      <c r="L657" s="110"/>
      <c r="M657" s="110"/>
      <c r="N657" s="3">
        <v>12</v>
      </c>
      <c r="P657" s="4"/>
      <c r="Q657" s="4"/>
      <c r="R657" s="4"/>
      <c r="S657" s="4"/>
      <c r="T657" s="4"/>
      <c r="U657" s="4"/>
      <c r="V657" s="4"/>
      <c r="W657" s="4"/>
      <c r="X657" s="4"/>
    </row>
    <row r="658" spans="1:24" s="3" customFormat="1" ht="22.5" hidden="1">
      <c r="A658" s="3" t="s">
        <v>289</v>
      </c>
      <c r="C658" s="12"/>
      <c r="D658" s="16" t="s">
        <v>294</v>
      </c>
      <c r="E658" s="176">
        <f t="shared" si="259"/>
        <v>0</v>
      </c>
      <c r="F658" s="176"/>
      <c r="G658" s="5"/>
      <c r="H658" s="157">
        <f t="shared" si="260"/>
        <v>0</v>
      </c>
      <c r="I658" s="157"/>
      <c r="J658" s="157"/>
      <c r="K658" s="110">
        <f t="shared" si="249"/>
        <v>0</v>
      </c>
      <c r="L658" s="110"/>
      <c r="M658" s="110"/>
      <c r="N658" s="3">
        <v>13</v>
      </c>
      <c r="P658" s="4"/>
      <c r="Q658" s="4"/>
      <c r="R658" s="4"/>
      <c r="S658" s="4"/>
      <c r="T658" s="4"/>
      <c r="U658" s="4"/>
      <c r="V658" s="4"/>
      <c r="W658" s="4"/>
      <c r="X658" s="4"/>
    </row>
    <row r="659" spans="1:24" s="3" customFormat="1" hidden="1">
      <c r="A659" s="3" t="str">
        <f t="shared" si="256"/>
        <v>b</v>
      </c>
      <c r="C659" s="12"/>
      <c r="D659" s="17" t="s">
        <v>296</v>
      </c>
      <c r="E659" s="10"/>
      <c r="F659" s="10"/>
      <c r="G659" s="10"/>
      <c r="H659" s="159"/>
      <c r="I659" s="159">
        <v>0</v>
      </c>
      <c r="J659" s="159"/>
      <c r="K659" s="113">
        <f t="shared" si="249"/>
        <v>0</v>
      </c>
      <c r="L659" s="113"/>
      <c r="M659" s="113"/>
      <c r="N659" s="3">
        <v>14</v>
      </c>
      <c r="P659" s="4"/>
      <c r="Q659" s="4"/>
      <c r="R659" s="4"/>
      <c r="S659" s="4"/>
      <c r="T659" s="4"/>
      <c r="U659" s="4"/>
      <c r="V659" s="4"/>
      <c r="W659" s="4"/>
      <c r="X659" s="4"/>
    </row>
    <row r="660" spans="1:24" s="3" customFormat="1" hidden="1">
      <c r="A660" s="3" t="str">
        <f t="shared" si="256"/>
        <v>b</v>
      </c>
      <c r="C660" s="12"/>
      <c r="D660" s="17" t="s">
        <v>297</v>
      </c>
      <c r="E660" s="10">
        <f t="shared" ref="E660:E665" si="261">F660+G660</f>
        <v>0</v>
      </c>
      <c r="F660" s="10"/>
      <c r="G660" s="10"/>
      <c r="H660" s="159">
        <f t="shared" ref="H660:H665" si="262">I660+J660</f>
        <v>0</v>
      </c>
      <c r="I660" s="159">
        <v>0</v>
      </c>
      <c r="J660" s="159"/>
      <c r="K660" s="113">
        <f t="shared" si="249"/>
        <v>0</v>
      </c>
      <c r="L660" s="113"/>
      <c r="M660" s="113"/>
      <c r="N660" s="3">
        <v>15</v>
      </c>
      <c r="P660" s="4"/>
      <c r="Q660" s="4"/>
      <c r="R660" s="4"/>
      <c r="S660" s="4"/>
      <c r="T660" s="4"/>
      <c r="U660" s="4"/>
      <c r="V660" s="4"/>
      <c r="W660" s="4"/>
      <c r="X660" s="4"/>
    </row>
    <row r="661" spans="1:24" s="3" customFormat="1" hidden="1">
      <c r="A661" s="3" t="str">
        <f t="shared" si="256"/>
        <v>b</v>
      </c>
      <c r="C661" s="12"/>
      <c r="D661" s="17" t="s">
        <v>298</v>
      </c>
      <c r="E661" s="10">
        <f t="shared" si="261"/>
        <v>0</v>
      </c>
      <c r="F661" s="10"/>
      <c r="G661" s="10"/>
      <c r="H661" s="159">
        <f t="shared" si="262"/>
        <v>0</v>
      </c>
      <c r="I661" s="159">
        <v>0</v>
      </c>
      <c r="J661" s="159"/>
      <c r="K661" s="113">
        <f t="shared" si="249"/>
        <v>0</v>
      </c>
      <c r="L661" s="113"/>
      <c r="M661" s="113"/>
      <c r="N661" s="3">
        <v>16</v>
      </c>
      <c r="P661" s="4"/>
      <c r="Q661" s="4"/>
      <c r="R661" s="4"/>
      <c r="S661" s="4"/>
      <c r="T661" s="4"/>
      <c r="U661" s="4"/>
      <c r="V661" s="4"/>
      <c r="W661" s="4"/>
      <c r="X661" s="4"/>
    </row>
    <row r="662" spans="1:24" s="3" customFormat="1" hidden="1">
      <c r="A662" s="3" t="str">
        <f t="shared" si="256"/>
        <v>b</v>
      </c>
      <c r="C662" s="12"/>
      <c r="D662" s="17" t="s">
        <v>299</v>
      </c>
      <c r="E662" s="10">
        <f t="shared" si="261"/>
        <v>0</v>
      </c>
      <c r="F662" s="10"/>
      <c r="G662" s="10"/>
      <c r="H662" s="159">
        <f t="shared" si="262"/>
        <v>0</v>
      </c>
      <c r="I662" s="159">
        <v>0</v>
      </c>
      <c r="J662" s="159"/>
      <c r="K662" s="113">
        <f t="shared" si="249"/>
        <v>0</v>
      </c>
      <c r="L662" s="113"/>
      <c r="M662" s="113"/>
      <c r="N662" s="3">
        <v>17</v>
      </c>
      <c r="P662" s="4"/>
      <c r="Q662" s="4"/>
      <c r="R662" s="4"/>
      <c r="S662" s="4"/>
      <c r="T662" s="4"/>
      <c r="U662" s="4"/>
      <c r="V662" s="4"/>
      <c r="W662" s="4"/>
      <c r="X662" s="4"/>
    </row>
    <row r="663" spans="1:24" s="3" customFormat="1" hidden="1">
      <c r="A663" s="3" t="str">
        <f t="shared" si="256"/>
        <v>b</v>
      </c>
      <c r="C663" s="12"/>
      <c r="D663" s="17" t="s">
        <v>300</v>
      </c>
      <c r="E663" s="10">
        <f t="shared" si="261"/>
        <v>0</v>
      </c>
      <c r="F663" s="10"/>
      <c r="G663" s="10"/>
      <c r="H663" s="159">
        <f t="shared" si="262"/>
        <v>0</v>
      </c>
      <c r="I663" s="159">
        <v>0</v>
      </c>
      <c r="J663" s="159"/>
      <c r="K663" s="113">
        <f t="shared" ref="K663:K726" si="263">L663+M663</f>
        <v>0</v>
      </c>
      <c r="L663" s="113"/>
      <c r="M663" s="113"/>
      <c r="N663" s="3">
        <v>18</v>
      </c>
      <c r="P663" s="4"/>
      <c r="Q663" s="4"/>
      <c r="R663" s="4"/>
      <c r="S663" s="4"/>
      <c r="T663" s="4"/>
      <c r="U663" s="4"/>
      <c r="V663" s="4"/>
      <c r="W663" s="4"/>
      <c r="X663" s="4"/>
    </row>
    <row r="664" spans="1:24">
      <c r="A664" s="21" t="str">
        <f t="shared" si="256"/>
        <v>a</v>
      </c>
      <c r="C664" s="28"/>
      <c r="D664" s="23" t="s">
        <v>21</v>
      </c>
      <c r="E664" s="9">
        <f t="shared" si="261"/>
        <v>579.25199999999995</v>
      </c>
      <c r="F664" s="9">
        <v>158.96100000000001</v>
      </c>
      <c r="G664" s="9">
        <v>420.291</v>
      </c>
      <c r="H664" s="158">
        <f>I664+J664</f>
        <v>0</v>
      </c>
      <c r="I664" s="158"/>
      <c r="J664" s="158"/>
      <c r="K664" s="112">
        <f t="shared" si="263"/>
        <v>0</v>
      </c>
      <c r="L664" s="112"/>
      <c r="M664" s="112"/>
      <c r="N664" s="3">
        <v>19</v>
      </c>
    </row>
    <row r="665" spans="1:24" s="3" customFormat="1" hidden="1">
      <c r="A665" s="3" t="str">
        <f t="shared" si="256"/>
        <v>b</v>
      </c>
      <c r="C665" s="12"/>
      <c r="D665" s="18" t="s">
        <v>120</v>
      </c>
      <c r="E665" s="9">
        <f t="shared" si="261"/>
        <v>0</v>
      </c>
      <c r="F665" s="9"/>
      <c r="G665" s="9"/>
      <c r="H665" s="158">
        <f t="shared" si="262"/>
        <v>0</v>
      </c>
      <c r="I665" s="158"/>
      <c r="J665" s="158"/>
      <c r="K665" s="112">
        <f>L665+M665</f>
        <v>0</v>
      </c>
      <c r="L665" s="112"/>
      <c r="M665" s="112"/>
      <c r="N665" s="3">
        <v>20</v>
      </c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33.75">
      <c r="A666" s="21" t="str">
        <f t="shared" si="256"/>
        <v>a</v>
      </c>
      <c r="B666" s="21" t="s">
        <v>114</v>
      </c>
      <c r="C666" s="7" t="s">
        <v>277</v>
      </c>
      <c r="D666" s="22" t="s">
        <v>165</v>
      </c>
      <c r="E666" s="176">
        <f t="shared" ref="E666:E678" si="264">F666+G666</f>
        <v>119.35600000000001</v>
      </c>
      <c r="F666" s="176">
        <f>F668+F684+F685</f>
        <v>116.00700000000001</v>
      </c>
      <c r="G666" s="5">
        <f>G668+G684+G685</f>
        <v>3.3490000000000002</v>
      </c>
      <c r="H666" s="157">
        <f t="shared" ref="H666:H678" si="265">I666+J666</f>
        <v>250</v>
      </c>
      <c r="I666" s="157">
        <f>I668+I684+I685</f>
        <v>250</v>
      </c>
      <c r="J666" s="157">
        <f>J668+J684+J685</f>
        <v>0</v>
      </c>
      <c r="K666" s="110">
        <f t="shared" si="263"/>
        <v>35</v>
      </c>
      <c r="L666" s="110">
        <f>L668+L684+L685</f>
        <v>35</v>
      </c>
      <c r="M666" s="110">
        <f>M668+M684+M685</f>
        <v>0</v>
      </c>
      <c r="N666" s="3">
        <v>1</v>
      </c>
    </row>
    <row r="667" spans="1:24" s="3" customFormat="1" hidden="1">
      <c r="A667" s="3" t="str">
        <f t="shared" si="256"/>
        <v>b</v>
      </c>
      <c r="C667" s="12"/>
      <c r="D667" s="19" t="s">
        <v>99</v>
      </c>
      <c r="E667" s="8">
        <f t="shared" si="264"/>
        <v>0</v>
      </c>
      <c r="F667" s="8"/>
      <c r="G667" s="8"/>
      <c r="H667" s="204">
        <f t="shared" si="265"/>
        <v>0</v>
      </c>
      <c r="I667" s="204"/>
      <c r="J667" s="204"/>
      <c r="K667" s="111">
        <f t="shared" si="263"/>
        <v>0</v>
      </c>
      <c r="L667" s="111"/>
      <c r="M667" s="111"/>
      <c r="N667" s="3">
        <v>2</v>
      </c>
      <c r="P667" s="4"/>
      <c r="Q667" s="4"/>
      <c r="R667" s="4"/>
      <c r="S667" s="4"/>
      <c r="T667" s="4"/>
      <c r="U667" s="4"/>
      <c r="V667" s="4"/>
      <c r="W667" s="4"/>
      <c r="X667" s="4"/>
    </row>
    <row r="668" spans="1:24" hidden="1">
      <c r="A668" s="21" t="str">
        <f t="shared" si="256"/>
        <v>b</v>
      </c>
      <c r="C668" s="28"/>
      <c r="D668" s="23" t="s">
        <v>5</v>
      </c>
      <c r="E668" s="9">
        <f t="shared" si="264"/>
        <v>0</v>
      </c>
      <c r="F668" s="9">
        <f>F669+F670+F680+F681+F682+F683</f>
        <v>0</v>
      </c>
      <c r="G668" s="9">
        <f>G669+G670+G680+G681+G682+G683</f>
        <v>0</v>
      </c>
      <c r="H668" s="158">
        <f t="shared" si="265"/>
        <v>0</v>
      </c>
      <c r="I668" s="158">
        <f>I669+I670+I680+I681+I682+I683</f>
        <v>0</v>
      </c>
      <c r="J668" s="158">
        <f>J669+J670+J680+J681+J682+J683</f>
        <v>0</v>
      </c>
      <c r="K668" s="112">
        <f t="shared" si="263"/>
        <v>0</v>
      </c>
      <c r="L668" s="112">
        <f>L669+L670+L680+L681+L682+L683</f>
        <v>0</v>
      </c>
      <c r="M668" s="112">
        <f>M669+M670+M680+M681+M682+M683</f>
        <v>0</v>
      </c>
      <c r="N668" s="3">
        <v>3</v>
      </c>
    </row>
    <row r="669" spans="1:24" s="3" customFormat="1" hidden="1">
      <c r="A669" s="3" t="str">
        <f t="shared" si="256"/>
        <v>b</v>
      </c>
      <c r="C669" s="12"/>
      <c r="D669" s="17" t="s">
        <v>301</v>
      </c>
      <c r="E669" s="10">
        <f t="shared" si="264"/>
        <v>0</v>
      </c>
      <c r="F669" s="10"/>
      <c r="G669" s="10"/>
      <c r="H669" s="159">
        <f t="shared" si="265"/>
        <v>0</v>
      </c>
      <c r="I669" s="159"/>
      <c r="J669" s="159"/>
      <c r="K669" s="113">
        <f t="shared" si="263"/>
        <v>0</v>
      </c>
      <c r="L669" s="113"/>
      <c r="M669" s="113"/>
      <c r="N669" s="3">
        <v>4</v>
      </c>
      <c r="P669" s="4">
        <f>K669-H669</f>
        <v>0</v>
      </c>
      <c r="Q669" s="4">
        <f>K669-E669</f>
        <v>0</v>
      </c>
      <c r="R669" s="4">
        <f>H669-E669</f>
        <v>0</v>
      </c>
      <c r="S669" s="4"/>
      <c r="T669" s="4"/>
      <c r="U669" s="4"/>
      <c r="V669" s="4"/>
      <c r="W669" s="4"/>
      <c r="X669" s="4"/>
    </row>
    <row r="670" spans="1:24" s="3" customFormat="1" hidden="1">
      <c r="A670" s="3" t="str">
        <f t="shared" si="256"/>
        <v>b</v>
      </c>
      <c r="C670" s="12"/>
      <c r="D670" s="17" t="s">
        <v>295</v>
      </c>
      <c r="E670" s="10">
        <f t="shared" si="264"/>
        <v>0</v>
      </c>
      <c r="F670" s="10">
        <f>F671+F672+F673+F674+F675+F676+F677+F678</f>
        <v>0</v>
      </c>
      <c r="G670" s="10">
        <f>G671+G672+G673+G674+G675+G676+G677+G678</f>
        <v>0</v>
      </c>
      <c r="H670" s="159">
        <f t="shared" si="265"/>
        <v>0</v>
      </c>
      <c r="I670" s="159">
        <f>I671+I672+I673+I674+I675+I676+I677+I678</f>
        <v>0</v>
      </c>
      <c r="J670" s="159">
        <f>J671+J672+J673+J674+J675+J676+J677+J678</f>
        <v>0</v>
      </c>
      <c r="K670" s="113">
        <f t="shared" si="263"/>
        <v>0</v>
      </c>
      <c r="L670" s="113">
        <f>L671+L672+L673+L674+L675+L676+L677+L678</f>
        <v>0</v>
      </c>
      <c r="M670" s="113">
        <f>M671+M672+M673+M674+M675+M676+M677+M678</f>
        <v>0</v>
      </c>
      <c r="N670" s="3">
        <v>5</v>
      </c>
      <c r="P670" s="4"/>
      <c r="Q670" s="4"/>
      <c r="R670" s="4"/>
      <c r="S670" s="4"/>
      <c r="T670" s="4"/>
      <c r="U670" s="4"/>
      <c r="V670" s="4"/>
      <c r="W670" s="4"/>
      <c r="X670" s="4"/>
    </row>
    <row r="671" spans="1:24" s="3" customFormat="1" ht="22.5" hidden="1">
      <c r="A671" s="3" t="s">
        <v>289</v>
      </c>
      <c r="C671" s="12"/>
      <c r="D671" s="16" t="s">
        <v>290</v>
      </c>
      <c r="E671" s="176">
        <f t="shared" si="264"/>
        <v>0</v>
      </c>
      <c r="F671" s="176"/>
      <c r="G671" s="5"/>
      <c r="H671" s="157">
        <f t="shared" si="265"/>
        <v>0</v>
      </c>
      <c r="I671" s="157"/>
      <c r="J671" s="157"/>
      <c r="K671" s="110">
        <f t="shared" si="263"/>
        <v>0</v>
      </c>
      <c r="L671" s="110"/>
      <c r="M671" s="110"/>
      <c r="N671" s="3">
        <v>6</v>
      </c>
      <c r="P671" s="4"/>
      <c r="Q671" s="4"/>
      <c r="R671" s="4"/>
      <c r="S671" s="4"/>
      <c r="T671" s="4"/>
      <c r="U671" s="4"/>
      <c r="V671" s="4"/>
      <c r="W671" s="4"/>
      <c r="X671" s="4"/>
    </row>
    <row r="672" spans="1:24" s="3" customFormat="1" hidden="1">
      <c r="A672" s="3" t="s">
        <v>289</v>
      </c>
      <c r="C672" s="12"/>
      <c r="D672" s="16" t="s">
        <v>102</v>
      </c>
      <c r="E672" s="176">
        <f t="shared" si="264"/>
        <v>0</v>
      </c>
      <c r="F672" s="176"/>
      <c r="G672" s="5"/>
      <c r="H672" s="157">
        <f t="shared" si="265"/>
        <v>0</v>
      </c>
      <c r="I672" s="157"/>
      <c r="J672" s="157"/>
      <c r="K672" s="110">
        <f t="shared" si="263"/>
        <v>0</v>
      </c>
      <c r="L672" s="110"/>
      <c r="M672" s="110"/>
      <c r="N672" s="3">
        <v>7</v>
      </c>
      <c r="P672" s="4"/>
      <c r="Q672" s="4"/>
      <c r="R672" s="4"/>
      <c r="S672" s="4"/>
      <c r="T672" s="4"/>
      <c r="U672" s="4"/>
      <c r="V672" s="4"/>
      <c r="W672" s="4"/>
      <c r="X672" s="4"/>
    </row>
    <row r="673" spans="1:24" s="3" customFormat="1" hidden="1">
      <c r="A673" s="3" t="s">
        <v>289</v>
      </c>
      <c r="C673" s="12"/>
      <c r="D673" s="16" t="s">
        <v>101</v>
      </c>
      <c r="E673" s="176">
        <f t="shared" si="264"/>
        <v>0</v>
      </c>
      <c r="F673" s="176"/>
      <c r="G673" s="5"/>
      <c r="H673" s="157">
        <f t="shared" si="265"/>
        <v>0</v>
      </c>
      <c r="I673" s="157"/>
      <c r="J673" s="157"/>
      <c r="K673" s="110">
        <f t="shared" si="263"/>
        <v>0</v>
      </c>
      <c r="L673" s="110"/>
      <c r="M673" s="110"/>
      <c r="N673" s="3">
        <v>8</v>
      </c>
      <c r="P673" s="4"/>
      <c r="Q673" s="4"/>
      <c r="R673" s="4"/>
      <c r="S673" s="4"/>
      <c r="T673" s="4"/>
      <c r="U673" s="4"/>
      <c r="V673" s="4"/>
      <c r="W673" s="4"/>
      <c r="X673" s="4"/>
    </row>
    <row r="674" spans="1:24" s="3" customFormat="1" hidden="1">
      <c r="A674" s="3" t="s">
        <v>289</v>
      </c>
      <c r="C674" s="12"/>
      <c r="D674" s="16" t="s">
        <v>291</v>
      </c>
      <c r="E674" s="176">
        <f t="shared" si="264"/>
        <v>0</v>
      </c>
      <c r="F674" s="176"/>
      <c r="G674" s="5"/>
      <c r="H674" s="157">
        <f t="shared" si="265"/>
        <v>0</v>
      </c>
      <c r="I674" s="157"/>
      <c r="J674" s="157"/>
      <c r="K674" s="110">
        <f t="shared" si="263"/>
        <v>0</v>
      </c>
      <c r="L674" s="110"/>
      <c r="M674" s="110"/>
      <c r="N674" s="3">
        <v>9</v>
      </c>
      <c r="P674" s="4"/>
      <c r="Q674" s="4"/>
      <c r="R674" s="4"/>
      <c r="S674" s="4"/>
      <c r="T674" s="4"/>
      <c r="U674" s="4"/>
      <c r="V674" s="4"/>
      <c r="W674" s="4"/>
      <c r="X674" s="4"/>
    </row>
    <row r="675" spans="1:24" s="3" customFormat="1" hidden="1">
      <c r="A675" s="3" t="s">
        <v>289</v>
      </c>
      <c r="C675" s="12"/>
      <c r="D675" s="16" t="s">
        <v>100</v>
      </c>
      <c r="E675" s="176">
        <f t="shared" si="264"/>
        <v>0</v>
      </c>
      <c r="F675" s="176"/>
      <c r="G675" s="5"/>
      <c r="H675" s="157">
        <f t="shared" si="265"/>
        <v>0</v>
      </c>
      <c r="I675" s="157"/>
      <c r="J675" s="157"/>
      <c r="K675" s="110">
        <f t="shared" si="263"/>
        <v>0</v>
      </c>
      <c r="L675" s="110"/>
      <c r="M675" s="110"/>
      <c r="N675" s="3">
        <v>10</v>
      </c>
      <c r="P675" s="4"/>
      <c r="Q675" s="4"/>
      <c r="R675" s="4"/>
      <c r="S675" s="4"/>
      <c r="T675" s="4"/>
      <c r="U675" s="4"/>
      <c r="V675" s="4"/>
      <c r="W675" s="4"/>
      <c r="X675" s="4"/>
    </row>
    <row r="676" spans="1:24" s="3" customFormat="1" ht="33.75" hidden="1">
      <c r="A676" s="3" t="s">
        <v>289</v>
      </c>
      <c r="C676" s="12"/>
      <c r="D676" s="16" t="s">
        <v>292</v>
      </c>
      <c r="E676" s="176">
        <f t="shared" si="264"/>
        <v>0</v>
      </c>
      <c r="F676" s="176"/>
      <c r="G676" s="5"/>
      <c r="H676" s="157">
        <f t="shared" si="265"/>
        <v>0</v>
      </c>
      <c r="I676" s="157"/>
      <c r="J676" s="157"/>
      <c r="K676" s="110">
        <f t="shared" si="263"/>
        <v>0</v>
      </c>
      <c r="L676" s="110"/>
      <c r="M676" s="110"/>
      <c r="N676" s="3">
        <v>11</v>
      </c>
      <c r="P676" s="4"/>
      <c r="Q676" s="4"/>
      <c r="R676" s="4"/>
      <c r="S676" s="4"/>
      <c r="T676" s="4"/>
      <c r="U676" s="4"/>
      <c r="V676" s="4"/>
      <c r="W676" s="4"/>
      <c r="X676" s="4"/>
    </row>
    <row r="677" spans="1:24" s="3" customFormat="1" ht="33.75" hidden="1">
      <c r="A677" s="3" t="s">
        <v>289</v>
      </c>
      <c r="C677" s="12"/>
      <c r="D677" s="16" t="s">
        <v>293</v>
      </c>
      <c r="E677" s="176">
        <f t="shared" si="264"/>
        <v>0</v>
      </c>
      <c r="F677" s="176"/>
      <c r="G677" s="5"/>
      <c r="H677" s="157">
        <f t="shared" si="265"/>
        <v>0</v>
      </c>
      <c r="I677" s="157"/>
      <c r="J677" s="157"/>
      <c r="K677" s="110">
        <f t="shared" si="263"/>
        <v>0</v>
      </c>
      <c r="L677" s="110"/>
      <c r="M677" s="110"/>
      <c r="N677" s="3">
        <v>12</v>
      </c>
      <c r="P677" s="4"/>
      <c r="Q677" s="4"/>
      <c r="R677" s="4"/>
      <c r="S677" s="4"/>
      <c r="T677" s="4"/>
      <c r="U677" s="4"/>
      <c r="V677" s="4"/>
      <c r="W677" s="4"/>
      <c r="X677" s="4"/>
    </row>
    <row r="678" spans="1:24" s="3" customFormat="1" ht="22.5" hidden="1">
      <c r="A678" s="3" t="s">
        <v>289</v>
      </c>
      <c r="C678" s="12"/>
      <c r="D678" s="16" t="s">
        <v>294</v>
      </c>
      <c r="E678" s="176">
        <f t="shared" si="264"/>
        <v>0</v>
      </c>
      <c r="F678" s="176">
        <v>0</v>
      </c>
      <c r="G678" s="5"/>
      <c r="H678" s="157">
        <f t="shared" si="265"/>
        <v>0</v>
      </c>
      <c r="I678" s="157"/>
      <c r="J678" s="157"/>
      <c r="K678" s="110">
        <f t="shared" si="263"/>
        <v>0</v>
      </c>
      <c r="L678" s="110"/>
      <c r="M678" s="110"/>
      <c r="N678" s="3">
        <v>13</v>
      </c>
      <c r="P678" s="4"/>
      <c r="Q678" s="4"/>
      <c r="R678" s="4"/>
      <c r="S678" s="4"/>
      <c r="T678" s="4"/>
      <c r="U678" s="4"/>
      <c r="V678" s="4"/>
      <c r="W678" s="4"/>
      <c r="X678" s="4"/>
    </row>
    <row r="679" spans="1:24" s="3" customFormat="1" hidden="1">
      <c r="A679" s="3" t="str">
        <f t="shared" si="256"/>
        <v>b</v>
      </c>
      <c r="C679" s="12"/>
      <c r="D679" s="17" t="s">
        <v>296</v>
      </c>
      <c r="E679" s="10"/>
      <c r="F679" s="10"/>
      <c r="G679" s="10"/>
      <c r="H679" s="159"/>
      <c r="I679" s="159"/>
      <c r="J679" s="159"/>
      <c r="K679" s="113">
        <f t="shared" si="263"/>
        <v>0</v>
      </c>
      <c r="L679" s="113"/>
      <c r="M679" s="113"/>
      <c r="N679" s="3">
        <v>14</v>
      </c>
      <c r="P679" s="4"/>
      <c r="Q679" s="4"/>
      <c r="R679" s="4"/>
      <c r="S679" s="4"/>
      <c r="T679" s="4"/>
      <c r="U679" s="4"/>
      <c r="V679" s="4"/>
      <c r="W679" s="4"/>
      <c r="X679" s="4"/>
    </row>
    <row r="680" spans="1:24" s="3" customFormat="1" hidden="1">
      <c r="A680" s="3" t="str">
        <f t="shared" si="256"/>
        <v>b</v>
      </c>
      <c r="C680" s="12"/>
      <c r="D680" s="17" t="s">
        <v>297</v>
      </c>
      <c r="E680" s="10">
        <f t="shared" ref="E680:E685" si="266">F680+G680</f>
        <v>0</v>
      </c>
      <c r="F680" s="10"/>
      <c r="G680" s="10"/>
      <c r="H680" s="159">
        <f t="shared" ref="H680:H685" si="267">I680+J680</f>
        <v>0</v>
      </c>
      <c r="I680" s="159"/>
      <c r="J680" s="159"/>
      <c r="K680" s="113">
        <f t="shared" si="263"/>
        <v>0</v>
      </c>
      <c r="L680" s="113"/>
      <c r="M680" s="113"/>
      <c r="N680" s="3">
        <v>15</v>
      </c>
      <c r="P680" s="4"/>
      <c r="Q680" s="4"/>
      <c r="R680" s="4"/>
      <c r="S680" s="4"/>
      <c r="T680" s="4"/>
      <c r="U680" s="4"/>
      <c r="V680" s="4"/>
      <c r="W680" s="4"/>
      <c r="X680" s="4"/>
    </row>
    <row r="681" spans="1:24" s="3" customFormat="1" hidden="1">
      <c r="A681" s="3" t="str">
        <f t="shared" si="256"/>
        <v>b</v>
      </c>
      <c r="C681" s="12"/>
      <c r="D681" s="17" t="s">
        <v>298</v>
      </c>
      <c r="E681" s="10">
        <f t="shared" si="266"/>
        <v>0</v>
      </c>
      <c r="F681" s="10"/>
      <c r="G681" s="10"/>
      <c r="H681" s="159">
        <f t="shared" si="267"/>
        <v>0</v>
      </c>
      <c r="I681" s="159"/>
      <c r="J681" s="159"/>
      <c r="K681" s="113">
        <f t="shared" si="263"/>
        <v>0</v>
      </c>
      <c r="L681" s="113"/>
      <c r="M681" s="113"/>
      <c r="N681" s="3">
        <v>16</v>
      </c>
      <c r="P681" s="4"/>
      <c r="Q681" s="4"/>
      <c r="R681" s="4"/>
      <c r="S681" s="4"/>
      <c r="T681" s="4"/>
      <c r="U681" s="4"/>
      <c r="V681" s="4"/>
      <c r="W681" s="4"/>
      <c r="X681" s="4"/>
    </row>
    <row r="682" spans="1:24" s="3" customFormat="1" hidden="1">
      <c r="A682" s="3" t="str">
        <f t="shared" si="256"/>
        <v>b</v>
      </c>
      <c r="C682" s="12"/>
      <c r="D682" s="17" t="s">
        <v>299</v>
      </c>
      <c r="E682" s="10">
        <f t="shared" si="266"/>
        <v>0</v>
      </c>
      <c r="F682" s="10"/>
      <c r="G682" s="10"/>
      <c r="H682" s="159">
        <f t="shared" si="267"/>
        <v>0</v>
      </c>
      <c r="I682" s="159"/>
      <c r="J682" s="159"/>
      <c r="K682" s="113">
        <f t="shared" si="263"/>
        <v>0</v>
      </c>
      <c r="L682" s="113"/>
      <c r="M682" s="113"/>
      <c r="N682" s="3">
        <v>17</v>
      </c>
      <c r="P682" s="4"/>
      <c r="Q682" s="4"/>
      <c r="R682" s="4"/>
      <c r="S682" s="4"/>
      <c r="T682" s="4"/>
      <c r="U682" s="4"/>
      <c r="V682" s="4"/>
      <c r="W682" s="4"/>
      <c r="X682" s="4"/>
    </row>
    <row r="683" spans="1:24" hidden="1">
      <c r="A683" s="21" t="str">
        <f t="shared" si="256"/>
        <v>b</v>
      </c>
      <c r="C683" s="28"/>
      <c r="D683" s="17" t="s">
        <v>300</v>
      </c>
      <c r="E683" s="10">
        <f t="shared" si="266"/>
        <v>0</v>
      </c>
      <c r="F683" s="10"/>
      <c r="G683" s="10"/>
      <c r="H683" s="159">
        <f t="shared" si="267"/>
        <v>0</v>
      </c>
      <c r="I683" s="159"/>
      <c r="J683" s="159">
        <v>0</v>
      </c>
      <c r="K683" s="113">
        <f t="shared" si="263"/>
        <v>0</v>
      </c>
      <c r="L683" s="113"/>
      <c r="M683" s="113">
        <v>0</v>
      </c>
      <c r="N683" s="3">
        <v>18</v>
      </c>
    </row>
    <row r="684" spans="1:24">
      <c r="A684" s="21" t="str">
        <f t="shared" si="256"/>
        <v>a</v>
      </c>
      <c r="C684" s="28"/>
      <c r="D684" s="23" t="s">
        <v>21</v>
      </c>
      <c r="E684" s="9">
        <f t="shared" si="266"/>
        <v>119.35600000000001</v>
      </c>
      <c r="F684" s="9">
        <v>116.00700000000001</v>
      </c>
      <c r="G684" s="9">
        <v>3.3490000000000002</v>
      </c>
      <c r="H684" s="160">
        <f t="shared" si="267"/>
        <v>250</v>
      </c>
      <c r="I684" s="158">
        <v>250</v>
      </c>
      <c r="J684" s="158"/>
      <c r="K684" s="112">
        <f t="shared" si="263"/>
        <v>35</v>
      </c>
      <c r="L684" s="112">
        <v>35</v>
      </c>
      <c r="M684" s="112"/>
      <c r="N684" s="3">
        <v>19</v>
      </c>
    </row>
    <row r="685" spans="1:24" s="3" customFormat="1" hidden="1">
      <c r="A685" s="3" t="str">
        <f t="shared" si="256"/>
        <v>b</v>
      </c>
      <c r="C685" s="12"/>
      <c r="D685" s="18" t="s">
        <v>120</v>
      </c>
      <c r="E685" s="9">
        <f t="shared" si="266"/>
        <v>0</v>
      </c>
      <c r="F685" s="9"/>
      <c r="G685" s="9"/>
      <c r="H685" s="158">
        <f t="shared" si="267"/>
        <v>0</v>
      </c>
      <c r="I685" s="158"/>
      <c r="J685" s="158"/>
      <c r="K685" s="112">
        <f t="shared" si="263"/>
        <v>0</v>
      </c>
      <c r="L685" s="112"/>
      <c r="M685" s="112"/>
      <c r="N685" s="3">
        <v>20</v>
      </c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8" hidden="1">
      <c r="A686" s="21" t="str">
        <f t="shared" si="256"/>
        <v>b</v>
      </c>
      <c r="B686" s="21" t="s">
        <v>114</v>
      </c>
      <c r="C686" s="7" t="s">
        <v>278</v>
      </c>
      <c r="D686" s="22"/>
      <c r="E686" s="176">
        <f>F686+G686</f>
        <v>0</v>
      </c>
      <c r="F686" s="176">
        <f>F688+F704+F705</f>
        <v>0</v>
      </c>
      <c r="G686" s="5">
        <f>G688+G704+G705</f>
        <v>0</v>
      </c>
      <c r="H686" s="157">
        <f>I686+J686</f>
        <v>0</v>
      </c>
      <c r="I686" s="157">
        <f>I688+I704+I705</f>
        <v>0</v>
      </c>
      <c r="J686" s="157">
        <f>J688+J704+J705</f>
        <v>0</v>
      </c>
      <c r="K686" s="110">
        <f t="shared" si="263"/>
        <v>0</v>
      </c>
      <c r="L686" s="110">
        <f>L688+L704+L705</f>
        <v>0</v>
      </c>
      <c r="M686" s="110">
        <f>M688+M704+M705</f>
        <v>0</v>
      </c>
      <c r="N686" s="3">
        <v>1</v>
      </c>
    </row>
    <row r="687" spans="1:24" s="3" customFormat="1" hidden="1">
      <c r="A687" s="3" t="str">
        <f t="shared" si="256"/>
        <v>b</v>
      </c>
      <c r="C687" s="12"/>
      <c r="D687" s="19" t="s">
        <v>99</v>
      </c>
      <c r="E687" s="8">
        <f t="shared" ref="E687:E698" si="268">F687+G687</f>
        <v>0</v>
      </c>
      <c r="F687" s="8"/>
      <c r="G687" s="8"/>
      <c r="H687" s="204">
        <f t="shared" ref="H687:H698" si="269">I687+J687</f>
        <v>0</v>
      </c>
      <c r="I687" s="204"/>
      <c r="J687" s="204"/>
      <c r="K687" s="111">
        <f t="shared" si="263"/>
        <v>0</v>
      </c>
      <c r="L687" s="111"/>
      <c r="M687" s="111"/>
      <c r="N687" s="3">
        <v>2</v>
      </c>
      <c r="P687" s="4"/>
      <c r="Q687" s="4"/>
      <c r="R687" s="4"/>
      <c r="S687" s="4"/>
      <c r="T687" s="4"/>
      <c r="U687" s="4"/>
      <c r="V687" s="4"/>
      <c r="W687" s="4"/>
      <c r="X687" s="4"/>
    </row>
    <row r="688" spans="1:24" hidden="1">
      <c r="A688" s="21" t="str">
        <f t="shared" si="256"/>
        <v>b</v>
      </c>
      <c r="C688" s="28"/>
      <c r="D688" s="23" t="s">
        <v>5</v>
      </c>
      <c r="E688" s="9">
        <f t="shared" si="268"/>
        <v>0</v>
      </c>
      <c r="F688" s="9">
        <f>F689+F690+F700+F701+F702+F703</f>
        <v>0</v>
      </c>
      <c r="G688" s="9">
        <f>G689+G690+G700+G701+G702+G703</f>
        <v>0</v>
      </c>
      <c r="H688" s="158">
        <f t="shared" si="269"/>
        <v>0</v>
      </c>
      <c r="I688" s="158">
        <f>I689+I690+I700+I701+I702+I703</f>
        <v>0</v>
      </c>
      <c r="J688" s="158">
        <f>J689+J690+J700+J701+J702+J703</f>
        <v>0</v>
      </c>
      <c r="K688" s="112">
        <f t="shared" si="263"/>
        <v>0</v>
      </c>
      <c r="L688" s="112">
        <f>L689+L690+L700+L701+L702+L703</f>
        <v>0</v>
      </c>
      <c r="M688" s="112">
        <f>M689+M690+M700+M701+M702+M703</f>
        <v>0</v>
      </c>
      <c r="N688" s="3">
        <v>3</v>
      </c>
    </row>
    <row r="689" spans="1:24" s="3" customFormat="1" hidden="1">
      <c r="A689" s="3" t="str">
        <f t="shared" si="256"/>
        <v>b</v>
      </c>
      <c r="C689" s="12"/>
      <c r="D689" s="17" t="s">
        <v>301</v>
      </c>
      <c r="E689" s="10">
        <f t="shared" si="268"/>
        <v>0</v>
      </c>
      <c r="F689" s="10"/>
      <c r="G689" s="10"/>
      <c r="H689" s="159">
        <f t="shared" si="269"/>
        <v>0</v>
      </c>
      <c r="I689" s="159"/>
      <c r="J689" s="159"/>
      <c r="K689" s="113">
        <f t="shared" si="263"/>
        <v>0</v>
      </c>
      <c r="L689" s="113"/>
      <c r="M689" s="113"/>
      <c r="N689" s="3">
        <v>4</v>
      </c>
      <c r="P689" s="4">
        <f>K689-H689</f>
        <v>0</v>
      </c>
      <c r="Q689" s="4">
        <f>K689-E689</f>
        <v>0</v>
      </c>
      <c r="R689" s="4">
        <f>H689-E689</f>
        <v>0</v>
      </c>
      <c r="S689" s="4"/>
      <c r="T689" s="4"/>
      <c r="U689" s="4"/>
      <c r="V689" s="4"/>
      <c r="W689" s="4"/>
      <c r="X689" s="4"/>
    </row>
    <row r="690" spans="1:24" hidden="1">
      <c r="A690" s="21" t="str">
        <f t="shared" si="256"/>
        <v>b</v>
      </c>
      <c r="C690" s="28"/>
      <c r="D690" s="17" t="s">
        <v>295</v>
      </c>
      <c r="E690" s="10">
        <f t="shared" si="268"/>
        <v>0</v>
      </c>
      <c r="F690" s="10">
        <f>F691+F692+F693+F694+F695+F696+F697+F698</f>
        <v>0</v>
      </c>
      <c r="G690" s="10">
        <f>G691+G692+G693+G694+G695+G696+G697+G698</f>
        <v>0</v>
      </c>
      <c r="H690" s="159">
        <f t="shared" si="269"/>
        <v>0</v>
      </c>
      <c r="I690" s="159">
        <f>I691+I692+I693+I694+I695+I696+I697+I698</f>
        <v>0</v>
      </c>
      <c r="J690" s="159">
        <f>J691+J692+J693+J694+J695+J696+J697+J698</f>
        <v>0</v>
      </c>
      <c r="K690" s="113">
        <f t="shared" si="263"/>
        <v>0</v>
      </c>
      <c r="L690" s="113">
        <f>L691+L692+L693+L694+L695+L696+L697+L698</f>
        <v>0</v>
      </c>
      <c r="M690" s="113">
        <f>M691+M692+M693+M694+M695+M696+M697+M698</f>
        <v>0</v>
      </c>
      <c r="N690" s="3">
        <v>5</v>
      </c>
    </row>
    <row r="691" spans="1:24" s="3" customFormat="1" ht="22.5" hidden="1">
      <c r="A691" s="3" t="s">
        <v>289</v>
      </c>
      <c r="C691" s="12"/>
      <c r="D691" s="16" t="s">
        <v>290</v>
      </c>
      <c r="E691" s="176">
        <f t="shared" si="268"/>
        <v>0</v>
      </c>
      <c r="F691" s="176"/>
      <c r="G691" s="5"/>
      <c r="H691" s="157">
        <f t="shared" si="269"/>
        <v>0</v>
      </c>
      <c r="I691" s="157"/>
      <c r="J691" s="157"/>
      <c r="K691" s="110">
        <f t="shared" si="263"/>
        <v>0</v>
      </c>
      <c r="L691" s="110"/>
      <c r="M691" s="110"/>
      <c r="N691" s="3">
        <v>6</v>
      </c>
      <c r="P691" s="4"/>
      <c r="Q691" s="4"/>
      <c r="R691" s="4"/>
      <c r="S691" s="4"/>
      <c r="T691" s="4"/>
      <c r="U691" s="4"/>
      <c r="V691" s="4"/>
      <c r="W691" s="4"/>
      <c r="X691" s="4"/>
    </row>
    <row r="692" spans="1:24" s="3" customFormat="1" hidden="1">
      <c r="A692" s="3" t="s">
        <v>289</v>
      </c>
      <c r="C692" s="12"/>
      <c r="D692" s="16" t="s">
        <v>102</v>
      </c>
      <c r="E692" s="176">
        <f t="shared" si="268"/>
        <v>0</v>
      </c>
      <c r="F692" s="176"/>
      <c r="G692" s="5"/>
      <c r="H692" s="157">
        <f t="shared" si="269"/>
        <v>0</v>
      </c>
      <c r="I692" s="157"/>
      <c r="J692" s="157"/>
      <c r="K692" s="110">
        <f t="shared" si="263"/>
        <v>0</v>
      </c>
      <c r="L692" s="110"/>
      <c r="M692" s="110"/>
      <c r="N692" s="3">
        <v>7</v>
      </c>
      <c r="P692" s="4"/>
      <c r="Q692" s="4"/>
      <c r="R692" s="4"/>
      <c r="S692" s="4"/>
      <c r="T692" s="4"/>
      <c r="U692" s="4"/>
      <c r="V692" s="4"/>
      <c r="W692" s="4"/>
      <c r="X692" s="4"/>
    </row>
    <row r="693" spans="1:24" s="3" customFormat="1" hidden="1">
      <c r="A693" s="3" t="s">
        <v>289</v>
      </c>
      <c r="C693" s="12"/>
      <c r="D693" s="16" t="s">
        <v>101</v>
      </c>
      <c r="E693" s="176">
        <f t="shared" si="268"/>
        <v>0</v>
      </c>
      <c r="F693" s="176"/>
      <c r="G693" s="5"/>
      <c r="H693" s="157">
        <f t="shared" si="269"/>
        <v>0</v>
      </c>
      <c r="I693" s="157"/>
      <c r="J693" s="157"/>
      <c r="K693" s="110">
        <f t="shared" si="263"/>
        <v>0</v>
      </c>
      <c r="L693" s="110"/>
      <c r="M693" s="110"/>
      <c r="N693" s="3">
        <v>8</v>
      </c>
      <c r="P693" s="4"/>
      <c r="Q693" s="4"/>
      <c r="R693" s="4"/>
      <c r="S693" s="4"/>
      <c r="T693" s="4"/>
      <c r="U693" s="4"/>
      <c r="V693" s="4"/>
      <c r="W693" s="4"/>
      <c r="X693" s="4"/>
    </row>
    <row r="694" spans="1:24" s="3" customFormat="1" hidden="1">
      <c r="A694" s="3" t="s">
        <v>289</v>
      </c>
      <c r="C694" s="12"/>
      <c r="D694" s="16" t="s">
        <v>291</v>
      </c>
      <c r="E694" s="176">
        <f t="shared" si="268"/>
        <v>0</v>
      </c>
      <c r="F694" s="176"/>
      <c r="G694" s="5"/>
      <c r="H694" s="157">
        <f t="shared" si="269"/>
        <v>0</v>
      </c>
      <c r="I694" s="157"/>
      <c r="J694" s="157"/>
      <c r="K694" s="110">
        <f t="shared" si="263"/>
        <v>0</v>
      </c>
      <c r="L694" s="110"/>
      <c r="M694" s="110"/>
      <c r="N694" s="3">
        <v>9</v>
      </c>
      <c r="P694" s="4"/>
      <c r="Q694" s="4"/>
      <c r="R694" s="4"/>
      <c r="S694" s="4"/>
      <c r="T694" s="4"/>
      <c r="U694" s="4"/>
      <c r="V694" s="4"/>
      <c r="W694" s="4"/>
      <c r="X694" s="4"/>
    </row>
    <row r="695" spans="1:24" s="3" customFormat="1" hidden="1">
      <c r="A695" s="3" t="s">
        <v>289</v>
      </c>
      <c r="C695" s="12"/>
      <c r="D695" s="16" t="s">
        <v>100</v>
      </c>
      <c r="E695" s="176">
        <f t="shared" si="268"/>
        <v>0</v>
      </c>
      <c r="F695" s="176"/>
      <c r="G695" s="5"/>
      <c r="H695" s="157">
        <f t="shared" si="269"/>
        <v>0</v>
      </c>
      <c r="I695" s="157"/>
      <c r="J695" s="157"/>
      <c r="K695" s="110">
        <f t="shared" si="263"/>
        <v>0</v>
      </c>
      <c r="L695" s="110"/>
      <c r="M695" s="110"/>
      <c r="N695" s="3">
        <v>10</v>
      </c>
      <c r="P695" s="4"/>
      <c r="Q695" s="4"/>
      <c r="R695" s="4"/>
      <c r="S695" s="4"/>
      <c r="T695" s="4"/>
      <c r="U695" s="4"/>
      <c r="V695" s="4"/>
      <c r="W695" s="4"/>
      <c r="X695" s="4"/>
    </row>
    <row r="696" spans="1:24" s="3" customFormat="1" ht="33.75" hidden="1">
      <c r="A696" s="3" t="s">
        <v>289</v>
      </c>
      <c r="C696" s="12"/>
      <c r="D696" s="16" t="s">
        <v>292</v>
      </c>
      <c r="E696" s="176">
        <f t="shared" si="268"/>
        <v>0</v>
      </c>
      <c r="F696" s="176"/>
      <c r="G696" s="5"/>
      <c r="H696" s="157">
        <f t="shared" si="269"/>
        <v>0</v>
      </c>
      <c r="I696" s="157"/>
      <c r="J696" s="157"/>
      <c r="K696" s="110">
        <f t="shared" si="263"/>
        <v>0</v>
      </c>
      <c r="L696" s="110"/>
      <c r="M696" s="110"/>
      <c r="N696" s="3">
        <v>11</v>
      </c>
      <c r="P696" s="4"/>
      <c r="Q696" s="4"/>
      <c r="R696" s="4"/>
      <c r="S696" s="4"/>
      <c r="T696" s="4"/>
      <c r="U696" s="4"/>
      <c r="V696" s="4"/>
      <c r="W696" s="4"/>
      <c r="X696" s="4"/>
    </row>
    <row r="697" spans="1:24" s="3" customFormat="1" ht="33.75" hidden="1">
      <c r="A697" s="3" t="s">
        <v>289</v>
      </c>
      <c r="C697" s="12"/>
      <c r="D697" s="16" t="s">
        <v>293</v>
      </c>
      <c r="E697" s="176">
        <f t="shared" si="268"/>
        <v>0</v>
      </c>
      <c r="F697" s="176"/>
      <c r="G697" s="5"/>
      <c r="H697" s="157">
        <f t="shared" si="269"/>
        <v>0</v>
      </c>
      <c r="I697" s="157"/>
      <c r="J697" s="157"/>
      <c r="K697" s="110">
        <f t="shared" si="263"/>
        <v>0</v>
      </c>
      <c r="L697" s="110"/>
      <c r="M697" s="110"/>
      <c r="N697" s="3">
        <v>12</v>
      </c>
      <c r="P697" s="4"/>
      <c r="Q697" s="4"/>
      <c r="R697" s="4"/>
      <c r="S697" s="4"/>
      <c r="T697" s="4"/>
      <c r="U697" s="4"/>
      <c r="V697" s="4"/>
      <c r="W697" s="4"/>
      <c r="X697" s="4"/>
    </row>
    <row r="698" spans="1:24" s="3" customFormat="1" ht="22.5" hidden="1">
      <c r="A698" s="3" t="s">
        <v>289</v>
      </c>
      <c r="C698" s="12"/>
      <c r="D698" s="16" t="s">
        <v>294</v>
      </c>
      <c r="E698" s="176">
        <f t="shared" si="268"/>
        <v>0</v>
      </c>
      <c r="F698" s="176"/>
      <c r="G698" s="5"/>
      <c r="H698" s="157">
        <f t="shared" si="269"/>
        <v>0</v>
      </c>
      <c r="I698" s="157"/>
      <c r="J698" s="157"/>
      <c r="K698" s="110">
        <f t="shared" si="263"/>
        <v>0</v>
      </c>
      <c r="L698" s="110"/>
      <c r="M698" s="110"/>
      <c r="N698" s="3">
        <v>13</v>
      </c>
      <c r="P698" s="4"/>
      <c r="Q698" s="4"/>
      <c r="R698" s="4"/>
      <c r="S698" s="4"/>
      <c r="T698" s="4"/>
      <c r="U698" s="4"/>
      <c r="V698" s="4"/>
      <c r="W698" s="4"/>
      <c r="X698" s="4"/>
    </row>
    <row r="699" spans="1:24" s="3" customFormat="1" hidden="1">
      <c r="A699" s="3" t="str">
        <f t="shared" ref="A699:A762" si="270">IF((E699+H699+K699)&gt;0,"a","b")</f>
        <v>b</v>
      </c>
      <c r="C699" s="12"/>
      <c r="D699" s="17" t="s">
        <v>296</v>
      </c>
      <c r="E699" s="10"/>
      <c r="F699" s="10"/>
      <c r="G699" s="10"/>
      <c r="H699" s="159"/>
      <c r="I699" s="159"/>
      <c r="J699" s="159"/>
      <c r="K699" s="113">
        <f t="shared" si="263"/>
        <v>0</v>
      </c>
      <c r="L699" s="113"/>
      <c r="M699" s="113"/>
      <c r="N699" s="3">
        <v>14</v>
      </c>
      <c r="P699" s="4"/>
      <c r="Q699" s="4"/>
      <c r="R699" s="4"/>
      <c r="S699" s="4"/>
      <c r="T699" s="4"/>
      <c r="U699" s="4"/>
      <c r="V699" s="4"/>
      <c r="W699" s="4"/>
      <c r="X699" s="4"/>
    </row>
    <row r="700" spans="1:24" s="3" customFormat="1" hidden="1">
      <c r="A700" s="3" t="str">
        <f t="shared" si="270"/>
        <v>b</v>
      </c>
      <c r="C700" s="12"/>
      <c r="D700" s="17" t="s">
        <v>297</v>
      </c>
      <c r="E700" s="10">
        <f t="shared" ref="E700:E705" si="271">F700+G700</f>
        <v>0</v>
      </c>
      <c r="F700" s="10"/>
      <c r="G700" s="10"/>
      <c r="H700" s="159">
        <f t="shared" ref="H700:H705" si="272">I700+J700</f>
        <v>0</v>
      </c>
      <c r="I700" s="159"/>
      <c r="J700" s="159"/>
      <c r="K700" s="113">
        <f t="shared" si="263"/>
        <v>0</v>
      </c>
      <c r="L700" s="113"/>
      <c r="M700" s="113"/>
      <c r="N700" s="3">
        <v>15</v>
      </c>
      <c r="P700" s="4"/>
      <c r="Q700" s="4"/>
      <c r="R700" s="4"/>
      <c r="S700" s="4"/>
      <c r="T700" s="4"/>
      <c r="U700" s="4"/>
      <c r="V700" s="4"/>
      <c r="W700" s="4"/>
      <c r="X700" s="4"/>
    </row>
    <row r="701" spans="1:24" s="3" customFormat="1" hidden="1">
      <c r="A701" s="3" t="str">
        <f t="shared" si="270"/>
        <v>b</v>
      </c>
      <c r="C701" s="12"/>
      <c r="D701" s="17" t="s">
        <v>298</v>
      </c>
      <c r="E701" s="10">
        <f t="shared" si="271"/>
        <v>0</v>
      </c>
      <c r="F701" s="10"/>
      <c r="G701" s="10"/>
      <c r="H701" s="159">
        <f t="shared" si="272"/>
        <v>0</v>
      </c>
      <c r="I701" s="159"/>
      <c r="J701" s="159"/>
      <c r="K701" s="113">
        <f t="shared" si="263"/>
        <v>0</v>
      </c>
      <c r="L701" s="113"/>
      <c r="M701" s="113"/>
      <c r="N701" s="3">
        <v>16</v>
      </c>
      <c r="P701" s="4"/>
      <c r="Q701" s="4"/>
      <c r="R701" s="4"/>
      <c r="S701" s="4"/>
      <c r="T701" s="4"/>
      <c r="U701" s="4"/>
      <c r="V701" s="4"/>
      <c r="W701" s="4"/>
      <c r="X701" s="4"/>
    </row>
    <row r="702" spans="1:24" s="3" customFormat="1" hidden="1">
      <c r="A702" s="3" t="str">
        <f t="shared" si="270"/>
        <v>b</v>
      </c>
      <c r="C702" s="12"/>
      <c r="D702" s="17" t="s">
        <v>299</v>
      </c>
      <c r="E702" s="10">
        <f t="shared" si="271"/>
        <v>0</v>
      </c>
      <c r="F702" s="10"/>
      <c r="G702" s="10"/>
      <c r="H702" s="159">
        <f t="shared" si="272"/>
        <v>0</v>
      </c>
      <c r="I702" s="159"/>
      <c r="J702" s="159"/>
      <c r="K702" s="113">
        <f t="shared" si="263"/>
        <v>0</v>
      </c>
      <c r="L702" s="113"/>
      <c r="M702" s="113"/>
      <c r="N702" s="3">
        <v>17</v>
      </c>
      <c r="P702" s="4"/>
      <c r="Q702" s="4"/>
      <c r="R702" s="4"/>
      <c r="S702" s="4"/>
      <c r="T702" s="4"/>
      <c r="U702" s="4"/>
      <c r="V702" s="4"/>
      <c r="W702" s="4"/>
      <c r="X702" s="4"/>
    </row>
    <row r="703" spans="1:24" s="3" customFormat="1" hidden="1">
      <c r="A703" s="3" t="str">
        <f t="shared" si="270"/>
        <v>b</v>
      </c>
      <c r="C703" s="12"/>
      <c r="D703" s="17" t="s">
        <v>300</v>
      </c>
      <c r="E703" s="10">
        <f t="shared" si="271"/>
        <v>0</v>
      </c>
      <c r="F703" s="10"/>
      <c r="G703" s="10"/>
      <c r="H703" s="159">
        <f t="shared" si="272"/>
        <v>0</v>
      </c>
      <c r="I703" s="159"/>
      <c r="J703" s="159"/>
      <c r="K703" s="113">
        <f t="shared" si="263"/>
        <v>0</v>
      </c>
      <c r="L703" s="113"/>
      <c r="M703" s="113"/>
      <c r="N703" s="3">
        <v>18</v>
      </c>
      <c r="P703" s="4"/>
      <c r="Q703" s="4"/>
      <c r="R703" s="4"/>
      <c r="S703" s="4"/>
      <c r="T703" s="4"/>
      <c r="U703" s="4"/>
      <c r="V703" s="4"/>
      <c r="W703" s="4"/>
      <c r="X703" s="4"/>
    </row>
    <row r="704" spans="1:24" hidden="1">
      <c r="A704" s="21" t="str">
        <f t="shared" si="270"/>
        <v>b</v>
      </c>
      <c r="C704" s="28"/>
      <c r="D704" s="23" t="s">
        <v>21</v>
      </c>
      <c r="E704" s="9">
        <f t="shared" si="271"/>
        <v>0</v>
      </c>
      <c r="F704" s="9"/>
      <c r="G704" s="9"/>
      <c r="H704" s="158">
        <f t="shared" si="272"/>
        <v>0</v>
      </c>
      <c r="I704" s="158"/>
      <c r="J704" s="158"/>
      <c r="K704" s="112">
        <f t="shared" si="263"/>
        <v>0</v>
      </c>
      <c r="L704" s="112"/>
      <c r="M704" s="112"/>
      <c r="N704" s="3">
        <v>19</v>
      </c>
    </row>
    <row r="705" spans="1:24" s="3" customFormat="1" hidden="1">
      <c r="A705" s="3" t="str">
        <f t="shared" si="270"/>
        <v>b</v>
      </c>
      <c r="C705" s="12"/>
      <c r="D705" s="18" t="s">
        <v>120</v>
      </c>
      <c r="E705" s="9">
        <f t="shared" si="271"/>
        <v>0</v>
      </c>
      <c r="F705" s="9"/>
      <c r="G705" s="9"/>
      <c r="H705" s="158">
        <f t="shared" si="272"/>
        <v>0</v>
      </c>
      <c r="I705" s="158"/>
      <c r="J705" s="158"/>
      <c r="K705" s="112">
        <f t="shared" si="263"/>
        <v>0</v>
      </c>
      <c r="L705" s="112"/>
      <c r="M705" s="112"/>
      <c r="N705" s="3">
        <v>20</v>
      </c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8">
      <c r="A706" s="21" t="str">
        <f t="shared" si="270"/>
        <v>a</v>
      </c>
      <c r="B706" s="21" t="s">
        <v>114</v>
      </c>
      <c r="C706" s="7" t="s">
        <v>107</v>
      </c>
      <c r="D706" s="22" t="s">
        <v>166</v>
      </c>
      <c r="E706" s="110">
        <f>E726+E746+E766+E786+E806</f>
        <v>578.58500000000004</v>
      </c>
      <c r="F706" s="110">
        <f t="shared" ref="F706:M706" si="273">F726+F746+F766+F786+F806</f>
        <v>578.58500000000004</v>
      </c>
      <c r="G706" s="5">
        <f t="shared" si="273"/>
        <v>0</v>
      </c>
      <c r="H706" s="157">
        <f>I706+J706</f>
        <v>683.69999999999993</v>
      </c>
      <c r="I706" s="157">
        <f t="shared" si="273"/>
        <v>683.69999999999993</v>
      </c>
      <c r="J706" s="157">
        <f t="shared" si="273"/>
        <v>0</v>
      </c>
      <c r="K706" s="110">
        <f>L706+M706</f>
        <v>128.697</v>
      </c>
      <c r="L706" s="110">
        <f t="shared" si="273"/>
        <v>128.697</v>
      </c>
      <c r="M706" s="110">
        <f t="shared" si="273"/>
        <v>0</v>
      </c>
      <c r="N706" s="3">
        <v>1</v>
      </c>
    </row>
    <row r="707" spans="1:24">
      <c r="A707" s="21" t="str">
        <f t="shared" si="270"/>
        <v>a</v>
      </c>
      <c r="C707" s="28"/>
      <c r="D707" s="19" t="s">
        <v>99</v>
      </c>
      <c r="E707" s="161">
        <f t="shared" ref="E707:M707" si="274">E727+E747+E767+E787+E807</f>
        <v>35</v>
      </c>
      <c r="F707" s="161">
        <f t="shared" si="274"/>
        <v>35</v>
      </c>
      <c r="G707" s="161"/>
      <c r="H707" s="163">
        <f t="shared" si="274"/>
        <v>35</v>
      </c>
      <c r="I707" s="163">
        <f t="shared" si="274"/>
        <v>35</v>
      </c>
      <c r="J707" s="204">
        <f t="shared" si="274"/>
        <v>0</v>
      </c>
      <c r="K707" s="161">
        <f t="shared" si="263"/>
        <v>35</v>
      </c>
      <c r="L707" s="161">
        <f t="shared" si="274"/>
        <v>35</v>
      </c>
      <c r="M707" s="111">
        <f t="shared" si="274"/>
        <v>0</v>
      </c>
      <c r="N707" s="3">
        <v>2</v>
      </c>
    </row>
    <row r="708" spans="1:24">
      <c r="A708" s="21" t="str">
        <f t="shared" si="270"/>
        <v>a</v>
      </c>
      <c r="C708" s="28"/>
      <c r="D708" s="23" t="s">
        <v>5</v>
      </c>
      <c r="E708" s="9">
        <f t="shared" ref="E708:M708" si="275">E728+E748+E768+E788+E808</f>
        <v>577.91500000000008</v>
      </c>
      <c r="F708" s="9">
        <f t="shared" si="275"/>
        <v>577.91500000000008</v>
      </c>
      <c r="G708" s="9">
        <f t="shared" si="275"/>
        <v>0</v>
      </c>
      <c r="H708" s="158">
        <f>I708+J708</f>
        <v>683.69999999999993</v>
      </c>
      <c r="I708" s="158">
        <f t="shared" si="275"/>
        <v>683.69999999999993</v>
      </c>
      <c r="J708" s="158">
        <f t="shared" si="275"/>
        <v>0</v>
      </c>
      <c r="K708" s="112">
        <f>L708+M708</f>
        <v>128.697</v>
      </c>
      <c r="L708" s="112">
        <f t="shared" si="275"/>
        <v>128.697</v>
      </c>
      <c r="M708" s="112">
        <f t="shared" si="275"/>
        <v>0</v>
      </c>
      <c r="N708" s="3">
        <v>3</v>
      </c>
    </row>
    <row r="709" spans="1:24" hidden="1">
      <c r="A709" s="21" t="str">
        <f t="shared" si="270"/>
        <v>b</v>
      </c>
      <c r="C709" s="28"/>
      <c r="D709" s="17" t="s">
        <v>301</v>
      </c>
      <c r="E709" s="10">
        <f t="shared" ref="E709:M709" si="276">E729+E749+E769+E789+E809</f>
        <v>0</v>
      </c>
      <c r="F709" s="10">
        <f t="shared" si="276"/>
        <v>0</v>
      </c>
      <c r="G709" s="10">
        <f t="shared" si="276"/>
        <v>0</v>
      </c>
      <c r="H709" s="159">
        <f t="shared" si="276"/>
        <v>0</v>
      </c>
      <c r="I709" s="159">
        <f t="shared" si="276"/>
        <v>0</v>
      </c>
      <c r="J709" s="159">
        <f t="shared" si="276"/>
        <v>0</v>
      </c>
      <c r="K709" s="113">
        <f t="shared" si="263"/>
        <v>0</v>
      </c>
      <c r="L709" s="113">
        <f t="shared" si="276"/>
        <v>0</v>
      </c>
      <c r="M709" s="113">
        <f t="shared" si="276"/>
        <v>0</v>
      </c>
      <c r="N709" s="3">
        <v>4</v>
      </c>
    </row>
    <row r="710" spans="1:24" hidden="1">
      <c r="A710" s="21" t="str">
        <f t="shared" si="270"/>
        <v>b</v>
      </c>
      <c r="C710" s="28"/>
      <c r="D710" s="17" t="s">
        <v>295</v>
      </c>
      <c r="E710" s="10">
        <f t="shared" ref="E710:M710" si="277">E730+E750+E770+E790+E810</f>
        <v>0</v>
      </c>
      <c r="F710" s="10">
        <f t="shared" si="277"/>
        <v>0</v>
      </c>
      <c r="G710" s="10">
        <f t="shared" si="277"/>
        <v>0</v>
      </c>
      <c r="H710" s="159">
        <f t="shared" si="277"/>
        <v>0</v>
      </c>
      <c r="I710" s="159">
        <f t="shared" si="277"/>
        <v>0</v>
      </c>
      <c r="J710" s="159">
        <f t="shared" si="277"/>
        <v>0</v>
      </c>
      <c r="K710" s="113">
        <f t="shared" si="263"/>
        <v>0</v>
      </c>
      <c r="L710" s="113">
        <f t="shared" si="277"/>
        <v>0</v>
      </c>
      <c r="M710" s="113">
        <f t="shared" si="277"/>
        <v>0</v>
      </c>
      <c r="N710" s="3">
        <v>5</v>
      </c>
    </row>
    <row r="711" spans="1:24" s="3" customFormat="1" ht="22.5" hidden="1">
      <c r="A711" s="3" t="s">
        <v>289</v>
      </c>
      <c r="C711" s="12"/>
      <c r="D711" s="16" t="s">
        <v>290</v>
      </c>
      <c r="E711" s="176">
        <f t="shared" ref="E711:M711" si="278">E731+E751+E771+E791+E811</f>
        <v>0</v>
      </c>
      <c r="F711" s="176">
        <f t="shared" si="278"/>
        <v>0</v>
      </c>
      <c r="G711" s="5">
        <f t="shared" si="278"/>
        <v>0</v>
      </c>
      <c r="H711" s="157">
        <f t="shared" si="278"/>
        <v>0</v>
      </c>
      <c r="I711" s="157">
        <f t="shared" si="278"/>
        <v>0</v>
      </c>
      <c r="J711" s="157">
        <f t="shared" si="278"/>
        <v>0</v>
      </c>
      <c r="K711" s="110">
        <f t="shared" si="263"/>
        <v>0</v>
      </c>
      <c r="L711" s="110">
        <f t="shared" si="278"/>
        <v>0</v>
      </c>
      <c r="M711" s="110">
        <f t="shared" si="278"/>
        <v>0</v>
      </c>
      <c r="N711" s="3">
        <v>6</v>
      </c>
      <c r="P711" s="4"/>
      <c r="Q711" s="4"/>
      <c r="R711" s="4"/>
      <c r="S711" s="4"/>
      <c r="T711" s="4"/>
      <c r="U711" s="4"/>
      <c r="V711" s="4"/>
      <c r="W711" s="4"/>
      <c r="X711" s="4"/>
    </row>
    <row r="712" spans="1:24" s="3" customFormat="1" hidden="1">
      <c r="A712" s="3" t="s">
        <v>289</v>
      </c>
      <c r="C712" s="12"/>
      <c r="D712" s="16" t="s">
        <v>102</v>
      </c>
      <c r="E712" s="176">
        <f t="shared" ref="E712:M712" si="279">E732+E752+E772+E792+E812</f>
        <v>0</v>
      </c>
      <c r="F712" s="176">
        <f t="shared" si="279"/>
        <v>0</v>
      </c>
      <c r="G712" s="5">
        <f t="shared" si="279"/>
        <v>0</v>
      </c>
      <c r="H712" s="157">
        <f t="shared" si="279"/>
        <v>0</v>
      </c>
      <c r="I712" s="157">
        <f t="shared" si="279"/>
        <v>0</v>
      </c>
      <c r="J712" s="157">
        <f t="shared" si="279"/>
        <v>0</v>
      </c>
      <c r="K712" s="110">
        <f t="shared" si="263"/>
        <v>0</v>
      </c>
      <c r="L712" s="110">
        <f t="shared" si="279"/>
        <v>0</v>
      </c>
      <c r="M712" s="110">
        <f t="shared" si="279"/>
        <v>0</v>
      </c>
      <c r="N712" s="3">
        <v>7</v>
      </c>
      <c r="P712" s="4"/>
      <c r="Q712" s="4"/>
      <c r="R712" s="4"/>
      <c r="S712" s="4"/>
      <c r="T712" s="4"/>
      <c r="U712" s="4"/>
      <c r="V712" s="4"/>
      <c r="W712" s="4"/>
      <c r="X712" s="4"/>
    </row>
    <row r="713" spans="1:24" s="3" customFormat="1" hidden="1">
      <c r="A713" s="3" t="s">
        <v>289</v>
      </c>
      <c r="C713" s="12"/>
      <c r="D713" s="16" t="s">
        <v>101</v>
      </c>
      <c r="E713" s="176">
        <f t="shared" ref="E713:M713" si="280">E733+E753+E773+E793+E813</f>
        <v>0</v>
      </c>
      <c r="F713" s="176">
        <f t="shared" si="280"/>
        <v>0</v>
      </c>
      <c r="G713" s="5">
        <f t="shared" si="280"/>
        <v>0</v>
      </c>
      <c r="H713" s="157">
        <f t="shared" si="280"/>
        <v>0</v>
      </c>
      <c r="I713" s="157">
        <f t="shared" si="280"/>
        <v>0</v>
      </c>
      <c r="J713" s="157">
        <f t="shared" si="280"/>
        <v>0</v>
      </c>
      <c r="K713" s="110">
        <f t="shared" si="263"/>
        <v>0</v>
      </c>
      <c r="L713" s="110">
        <f t="shared" si="280"/>
        <v>0</v>
      </c>
      <c r="M713" s="110">
        <f t="shared" si="280"/>
        <v>0</v>
      </c>
      <c r="N713" s="3">
        <v>8</v>
      </c>
      <c r="P713" s="4"/>
      <c r="Q713" s="4"/>
      <c r="R713" s="4"/>
      <c r="S713" s="4"/>
      <c r="T713" s="4"/>
      <c r="U713" s="4"/>
      <c r="V713" s="4"/>
      <c r="W713" s="4"/>
      <c r="X713" s="4"/>
    </row>
    <row r="714" spans="1:24" s="3" customFormat="1" hidden="1">
      <c r="A714" s="3" t="s">
        <v>289</v>
      </c>
      <c r="C714" s="12"/>
      <c r="D714" s="16" t="s">
        <v>291</v>
      </c>
      <c r="E714" s="176">
        <f t="shared" ref="E714:M714" si="281">E734+E754+E774+E794+E814</f>
        <v>0</v>
      </c>
      <c r="F714" s="176">
        <f t="shared" si="281"/>
        <v>0</v>
      </c>
      <c r="G714" s="5">
        <f t="shared" si="281"/>
        <v>0</v>
      </c>
      <c r="H714" s="157">
        <f t="shared" si="281"/>
        <v>0</v>
      </c>
      <c r="I714" s="157">
        <f t="shared" si="281"/>
        <v>0</v>
      </c>
      <c r="J714" s="157">
        <f t="shared" si="281"/>
        <v>0</v>
      </c>
      <c r="K714" s="110">
        <f t="shared" si="263"/>
        <v>0</v>
      </c>
      <c r="L714" s="110">
        <f t="shared" si="281"/>
        <v>0</v>
      </c>
      <c r="M714" s="110">
        <f t="shared" si="281"/>
        <v>0</v>
      </c>
      <c r="N714" s="3">
        <v>9</v>
      </c>
      <c r="P714" s="4"/>
      <c r="Q714" s="4"/>
      <c r="R714" s="4"/>
      <c r="S714" s="4"/>
      <c r="T714" s="4"/>
      <c r="U714" s="4"/>
      <c r="V714" s="4"/>
      <c r="W714" s="4"/>
      <c r="X714" s="4"/>
    </row>
    <row r="715" spans="1:24" s="3" customFormat="1" hidden="1">
      <c r="A715" s="3" t="s">
        <v>289</v>
      </c>
      <c r="C715" s="12"/>
      <c r="D715" s="16" t="s">
        <v>100</v>
      </c>
      <c r="E715" s="176">
        <f t="shared" ref="E715:M715" si="282">E735+E755+E775+E795+E815</f>
        <v>0</v>
      </c>
      <c r="F715" s="176">
        <f t="shared" si="282"/>
        <v>0</v>
      </c>
      <c r="G715" s="5">
        <f t="shared" si="282"/>
        <v>0</v>
      </c>
      <c r="H715" s="157">
        <f t="shared" si="282"/>
        <v>0</v>
      </c>
      <c r="I715" s="157">
        <f t="shared" si="282"/>
        <v>0</v>
      </c>
      <c r="J715" s="157">
        <f t="shared" si="282"/>
        <v>0</v>
      </c>
      <c r="K715" s="110">
        <f t="shared" si="263"/>
        <v>0</v>
      </c>
      <c r="L715" s="110">
        <f t="shared" si="282"/>
        <v>0</v>
      </c>
      <c r="M715" s="110">
        <f t="shared" si="282"/>
        <v>0</v>
      </c>
      <c r="N715" s="3">
        <v>10</v>
      </c>
      <c r="P715" s="4"/>
      <c r="Q715" s="4"/>
      <c r="R715" s="4"/>
      <c r="S715" s="4"/>
      <c r="T715" s="4"/>
      <c r="U715" s="4"/>
      <c r="V715" s="4"/>
      <c r="W715" s="4"/>
      <c r="X715" s="4"/>
    </row>
    <row r="716" spans="1:24" s="3" customFormat="1" ht="33.75" hidden="1">
      <c r="A716" s="3" t="s">
        <v>289</v>
      </c>
      <c r="C716" s="12"/>
      <c r="D716" s="16" t="s">
        <v>292</v>
      </c>
      <c r="E716" s="176">
        <f t="shared" ref="E716:M716" si="283">E736+E756+E776+E796+E816</f>
        <v>0</v>
      </c>
      <c r="F716" s="176">
        <f t="shared" si="283"/>
        <v>0</v>
      </c>
      <c r="G716" s="5">
        <f t="shared" si="283"/>
        <v>0</v>
      </c>
      <c r="H716" s="157">
        <f t="shared" si="283"/>
        <v>0</v>
      </c>
      <c r="I716" s="157">
        <f t="shared" si="283"/>
        <v>0</v>
      </c>
      <c r="J716" s="157">
        <f t="shared" si="283"/>
        <v>0</v>
      </c>
      <c r="K716" s="110">
        <f t="shared" si="263"/>
        <v>0</v>
      </c>
      <c r="L716" s="110">
        <f t="shared" si="283"/>
        <v>0</v>
      </c>
      <c r="M716" s="110">
        <f t="shared" si="283"/>
        <v>0</v>
      </c>
      <c r="N716" s="3">
        <v>11</v>
      </c>
      <c r="P716" s="4"/>
      <c r="Q716" s="4"/>
      <c r="R716" s="4"/>
      <c r="S716" s="4"/>
      <c r="T716" s="4"/>
      <c r="U716" s="4"/>
      <c r="V716" s="4"/>
      <c r="W716" s="4"/>
      <c r="X716" s="4"/>
    </row>
    <row r="717" spans="1:24" s="3" customFormat="1" ht="33.75" hidden="1">
      <c r="A717" s="3" t="s">
        <v>289</v>
      </c>
      <c r="C717" s="12"/>
      <c r="D717" s="16" t="s">
        <v>293</v>
      </c>
      <c r="E717" s="176">
        <f t="shared" ref="E717:M717" si="284">E737+E757+E777+E797+E817</f>
        <v>0</v>
      </c>
      <c r="F717" s="176">
        <f t="shared" si="284"/>
        <v>0</v>
      </c>
      <c r="G717" s="5">
        <f t="shared" si="284"/>
        <v>0</v>
      </c>
      <c r="H717" s="157">
        <f t="shared" si="284"/>
        <v>0</v>
      </c>
      <c r="I717" s="157">
        <f t="shared" si="284"/>
        <v>0</v>
      </c>
      <c r="J717" s="157">
        <f t="shared" si="284"/>
        <v>0</v>
      </c>
      <c r="K717" s="110">
        <f t="shared" si="263"/>
        <v>0</v>
      </c>
      <c r="L717" s="110">
        <f t="shared" si="284"/>
        <v>0</v>
      </c>
      <c r="M717" s="110">
        <f t="shared" si="284"/>
        <v>0</v>
      </c>
      <c r="N717" s="3">
        <v>12</v>
      </c>
      <c r="P717" s="4"/>
      <c r="Q717" s="4"/>
      <c r="R717" s="4"/>
      <c r="S717" s="4"/>
      <c r="T717" s="4"/>
      <c r="U717" s="4"/>
      <c r="V717" s="4"/>
      <c r="W717" s="4"/>
      <c r="X717" s="4"/>
    </row>
    <row r="718" spans="1:24" s="3" customFormat="1" ht="22.5" hidden="1">
      <c r="A718" s="3" t="s">
        <v>289</v>
      </c>
      <c r="C718" s="12"/>
      <c r="D718" s="16" t="s">
        <v>294</v>
      </c>
      <c r="E718" s="176">
        <f t="shared" ref="E718:M718" si="285">E738+E758+E778+E798+E818</f>
        <v>0</v>
      </c>
      <c r="F718" s="176">
        <f t="shared" si="285"/>
        <v>0</v>
      </c>
      <c r="G718" s="5">
        <f t="shared" si="285"/>
        <v>0</v>
      </c>
      <c r="H718" s="157">
        <f t="shared" si="285"/>
        <v>0</v>
      </c>
      <c r="I718" s="157">
        <f t="shared" si="285"/>
        <v>0</v>
      </c>
      <c r="J718" s="157">
        <f t="shared" si="285"/>
        <v>0</v>
      </c>
      <c r="K718" s="110">
        <f t="shared" si="263"/>
        <v>0</v>
      </c>
      <c r="L718" s="110">
        <f t="shared" si="285"/>
        <v>0</v>
      </c>
      <c r="M718" s="110">
        <f t="shared" si="285"/>
        <v>0</v>
      </c>
      <c r="N718" s="3">
        <v>13</v>
      </c>
      <c r="P718" s="4"/>
      <c r="Q718" s="4"/>
      <c r="R718" s="4"/>
      <c r="S718" s="4"/>
      <c r="T718" s="4"/>
      <c r="U718" s="4"/>
      <c r="V718" s="4"/>
      <c r="W718" s="4"/>
      <c r="X718" s="4"/>
    </row>
    <row r="719" spans="1:24" s="3" customFormat="1" hidden="1">
      <c r="A719" s="3" t="str">
        <f t="shared" si="270"/>
        <v>b</v>
      </c>
      <c r="C719" s="12"/>
      <c r="D719" s="17" t="s">
        <v>296</v>
      </c>
      <c r="E719" s="10">
        <f t="shared" ref="E719:M719" si="286">E739+E759+E779+E799+E819</f>
        <v>0</v>
      </c>
      <c r="F719" s="10">
        <f t="shared" si="286"/>
        <v>0</v>
      </c>
      <c r="G719" s="10">
        <f t="shared" si="286"/>
        <v>0</v>
      </c>
      <c r="H719" s="159">
        <f t="shared" si="286"/>
        <v>0</v>
      </c>
      <c r="I719" s="159">
        <f t="shared" si="286"/>
        <v>0</v>
      </c>
      <c r="J719" s="159">
        <f t="shared" si="286"/>
        <v>0</v>
      </c>
      <c r="K719" s="113">
        <f t="shared" si="263"/>
        <v>0</v>
      </c>
      <c r="L719" s="113">
        <f t="shared" si="286"/>
        <v>0</v>
      </c>
      <c r="M719" s="113">
        <f t="shared" si="286"/>
        <v>0</v>
      </c>
      <c r="N719" s="3">
        <v>14</v>
      </c>
      <c r="P719" s="4"/>
      <c r="Q719" s="4"/>
      <c r="R719" s="4"/>
      <c r="S719" s="4"/>
      <c r="T719" s="4"/>
      <c r="U719" s="4"/>
      <c r="V719" s="4"/>
      <c r="W719" s="4"/>
      <c r="X719" s="4"/>
    </row>
    <row r="720" spans="1:24">
      <c r="A720" s="21" t="str">
        <f t="shared" si="270"/>
        <v>a</v>
      </c>
      <c r="C720" s="28"/>
      <c r="D720" s="17" t="s">
        <v>297</v>
      </c>
      <c r="E720" s="10">
        <f t="shared" ref="E720:M720" si="287">E740+E760+E780+E800+E820</f>
        <v>577.91500000000008</v>
      </c>
      <c r="F720" s="10">
        <f t="shared" si="287"/>
        <v>577.91500000000008</v>
      </c>
      <c r="G720" s="10">
        <f t="shared" si="287"/>
        <v>0</v>
      </c>
      <c r="H720" s="159">
        <f>I720+J720</f>
        <v>683.69999999999993</v>
      </c>
      <c r="I720" s="159">
        <f t="shared" si="287"/>
        <v>683.69999999999993</v>
      </c>
      <c r="J720" s="159">
        <f t="shared" si="287"/>
        <v>0</v>
      </c>
      <c r="K720" s="113">
        <f>L720+M720</f>
        <v>128.697</v>
      </c>
      <c r="L720" s="113">
        <f>L740+L760+L780+L800+L820</f>
        <v>128.697</v>
      </c>
      <c r="M720" s="113">
        <f t="shared" si="287"/>
        <v>0</v>
      </c>
      <c r="N720" s="3">
        <v>15</v>
      </c>
    </row>
    <row r="721" spans="1:24" s="3" customFormat="1" hidden="1">
      <c r="A721" s="3" t="str">
        <f t="shared" si="270"/>
        <v>b</v>
      </c>
      <c r="C721" s="12"/>
      <c r="D721" s="17" t="s">
        <v>298</v>
      </c>
      <c r="E721" s="10">
        <f t="shared" ref="E721:M721" si="288">E741+E761+E781+E801+E821</f>
        <v>0</v>
      </c>
      <c r="F721" s="10">
        <f t="shared" si="288"/>
        <v>0</v>
      </c>
      <c r="G721" s="10">
        <f t="shared" si="288"/>
        <v>0</v>
      </c>
      <c r="H721" s="159">
        <f t="shared" si="288"/>
        <v>0</v>
      </c>
      <c r="I721" s="159">
        <f t="shared" si="288"/>
        <v>0</v>
      </c>
      <c r="J721" s="159">
        <f t="shared" si="288"/>
        <v>0</v>
      </c>
      <c r="K721" s="113">
        <f t="shared" si="263"/>
        <v>0</v>
      </c>
      <c r="L721" s="113">
        <f t="shared" si="288"/>
        <v>0</v>
      </c>
      <c r="M721" s="113">
        <f t="shared" si="288"/>
        <v>0</v>
      </c>
      <c r="N721" s="3">
        <v>16</v>
      </c>
      <c r="P721" s="4"/>
      <c r="Q721" s="4"/>
      <c r="R721" s="4"/>
      <c r="S721" s="4"/>
      <c r="T721" s="4"/>
      <c r="U721" s="4"/>
      <c r="V721" s="4"/>
      <c r="W721" s="4"/>
      <c r="X721" s="4"/>
    </row>
    <row r="722" spans="1:24" s="3" customFormat="1" hidden="1">
      <c r="A722" s="3" t="str">
        <f t="shared" si="270"/>
        <v>b</v>
      </c>
      <c r="C722" s="12"/>
      <c r="D722" s="17" t="s">
        <v>299</v>
      </c>
      <c r="E722" s="10">
        <f t="shared" ref="E722:M722" si="289">E742+E762+E782+E802+E822</f>
        <v>0</v>
      </c>
      <c r="F722" s="10">
        <f t="shared" si="289"/>
        <v>0</v>
      </c>
      <c r="G722" s="10">
        <f t="shared" si="289"/>
        <v>0</v>
      </c>
      <c r="H722" s="159">
        <f t="shared" si="289"/>
        <v>0</v>
      </c>
      <c r="I722" s="159">
        <f t="shared" si="289"/>
        <v>0</v>
      </c>
      <c r="J722" s="159">
        <f t="shared" si="289"/>
        <v>0</v>
      </c>
      <c r="K722" s="113">
        <f t="shared" si="263"/>
        <v>0</v>
      </c>
      <c r="L722" s="113">
        <f t="shared" si="289"/>
        <v>0</v>
      </c>
      <c r="M722" s="113">
        <f t="shared" si="289"/>
        <v>0</v>
      </c>
      <c r="N722" s="3">
        <v>17</v>
      </c>
      <c r="P722" s="4"/>
      <c r="Q722" s="4"/>
      <c r="R722" s="4"/>
      <c r="S722" s="4"/>
      <c r="T722" s="4"/>
      <c r="U722" s="4"/>
      <c r="V722" s="4"/>
      <c r="W722" s="4"/>
      <c r="X722" s="4"/>
    </row>
    <row r="723" spans="1:24" s="3" customFormat="1" hidden="1">
      <c r="A723" s="3" t="str">
        <f t="shared" si="270"/>
        <v>b</v>
      </c>
      <c r="C723" s="12"/>
      <c r="D723" s="17" t="s">
        <v>300</v>
      </c>
      <c r="E723" s="10">
        <f t="shared" ref="E723:M723" si="290">E743+E763+E783+E803+E823</f>
        <v>0</v>
      </c>
      <c r="F723" s="10">
        <f t="shared" si="290"/>
        <v>0</v>
      </c>
      <c r="G723" s="10">
        <f t="shared" si="290"/>
        <v>0</v>
      </c>
      <c r="H723" s="159">
        <f t="shared" si="290"/>
        <v>0</v>
      </c>
      <c r="I723" s="159">
        <f t="shared" si="290"/>
        <v>0</v>
      </c>
      <c r="J723" s="159">
        <f t="shared" si="290"/>
        <v>0</v>
      </c>
      <c r="K723" s="113">
        <f t="shared" si="263"/>
        <v>0</v>
      </c>
      <c r="L723" s="113">
        <f t="shared" si="290"/>
        <v>0</v>
      </c>
      <c r="M723" s="113">
        <f t="shared" si="290"/>
        <v>0</v>
      </c>
      <c r="N723" s="3">
        <v>18</v>
      </c>
      <c r="P723" s="4"/>
      <c r="Q723" s="4"/>
      <c r="R723" s="4"/>
      <c r="S723" s="4"/>
      <c r="T723" s="4"/>
      <c r="U723" s="4"/>
      <c r="V723" s="4"/>
      <c r="W723" s="4"/>
      <c r="X723" s="4"/>
    </row>
    <row r="724" spans="1:24">
      <c r="A724" s="21" t="str">
        <f t="shared" si="270"/>
        <v>a</v>
      </c>
      <c r="C724" s="28"/>
      <c r="D724" s="23" t="s">
        <v>21</v>
      </c>
      <c r="E724" s="9">
        <f t="shared" ref="E724:M724" si="291">E744+E764+E784+E804+E824</f>
        <v>0.67</v>
      </c>
      <c r="F724" s="9">
        <f t="shared" si="291"/>
        <v>0.67</v>
      </c>
      <c r="G724" s="9">
        <f t="shared" si="291"/>
        <v>0</v>
      </c>
      <c r="H724" s="158">
        <f t="shared" si="291"/>
        <v>0</v>
      </c>
      <c r="I724" s="158">
        <f t="shared" si="291"/>
        <v>0</v>
      </c>
      <c r="J724" s="158">
        <f t="shared" si="291"/>
        <v>0</v>
      </c>
      <c r="K724" s="112">
        <f t="shared" si="263"/>
        <v>0</v>
      </c>
      <c r="L724" s="112">
        <f t="shared" si="291"/>
        <v>0</v>
      </c>
      <c r="M724" s="112">
        <f t="shared" si="291"/>
        <v>0</v>
      </c>
      <c r="N724" s="3">
        <v>19</v>
      </c>
    </row>
    <row r="725" spans="1:24" s="3" customFormat="1" hidden="1">
      <c r="A725" s="3" t="str">
        <f t="shared" si="270"/>
        <v>b</v>
      </c>
      <c r="C725" s="12"/>
      <c r="D725" s="18" t="s">
        <v>120</v>
      </c>
      <c r="E725" s="9">
        <f t="shared" ref="E725:M725" si="292">E745+E765+E785+E805+E825</f>
        <v>0</v>
      </c>
      <c r="F725" s="9">
        <f t="shared" si="292"/>
        <v>0</v>
      </c>
      <c r="G725" s="9">
        <f t="shared" si="292"/>
        <v>0</v>
      </c>
      <c r="H725" s="158">
        <f t="shared" si="292"/>
        <v>0</v>
      </c>
      <c r="I725" s="158">
        <f t="shared" si="292"/>
        <v>0</v>
      </c>
      <c r="J725" s="158">
        <f t="shared" si="292"/>
        <v>0</v>
      </c>
      <c r="K725" s="112">
        <f t="shared" si="263"/>
        <v>0</v>
      </c>
      <c r="L725" s="112">
        <f t="shared" si="292"/>
        <v>0</v>
      </c>
      <c r="M725" s="112">
        <f t="shared" si="292"/>
        <v>0</v>
      </c>
      <c r="N725" s="3">
        <v>20</v>
      </c>
      <c r="P725" s="4"/>
      <c r="Q725" s="4"/>
      <c r="R725" s="4"/>
      <c r="S725" s="4"/>
      <c r="T725" s="4"/>
      <c r="U725" s="4"/>
      <c r="V725" s="4"/>
      <c r="W725" s="4"/>
      <c r="X725" s="4"/>
    </row>
    <row r="726" spans="1:24">
      <c r="A726" s="21" t="str">
        <f t="shared" si="270"/>
        <v>a</v>
      </c>
      <c r="B726" s="21" t="s">
        <v>114</v>
      </c>
      <c r="C726" s="7" t="s">
        <v>123</v>
      </c>
      <c r="D726" s="22" t="s">
        <v>411</v>
      </c>
      <c r="E726" s="176">
        <f t="shared" ref="E726:E738" si="293">F726+G726</f>
        <v>541.02200000000005</v>
      </c>
      <c r="F726" s="176">
        <f>F728+F744+F745</f>
        <v>541.02200000000005</v>
      </c>
      <c r="G726" s="5">
        <f>G728+G744+G745</f>
        <v>0</v>
      </c>
      <c r="H726" s="157">
        <f t="shared" ref="H726:H738" si="294">I726+J726</f>
        <v>637.4</v>
      </c>
      <c r="I726" s="157">
        <f>I728+I744+I745</f>
        <v>637.4</v>
      </c>
      <c r="J726" s="157">
        <f>J728+J744+J745</f>
        <v>0</v>
      </c>
      <c r="K726" s="110">
        <f t="shared" si="263"/>
        <v>122.361</v>
      </c>
      <c r="L726" s="110">
        <f>L728+L744+L745</f>
        <v>122.361</v>
      </c>
      <c r="M726" s="110">
        <f>M728+M744+M745</f>
        <v>0</v>
      </c>
      <c r="N726" s="3">
        <v>1</v>
      </c>
    </row>
    <row r="727" spans="1:24">
      <c r="A727" s="21" t="str">
        <f t="shared" si="270"/>
        <v>a</v>
      </c>
      <c r="C727" s="28"/>
      <c r="D727" s="19" t="s">
        <v>99</v>
      </c>
      <c r="E727" s="161">
        <f t="shared" si="293"/>
        <v>31</v>
      </c>
      <c r="F727" s="161">
        <v>31</v>
      </c>
      <c r="G727" s="161"/>
      <c r="H727" s="163">
        <f t="shared" si="294"/>
        <v>33</v>
      </c>
      <c r="I727" s="163">
        <v>33</v>
      </c>
      <c r="J727" s="204"/>
      <c r="K727" s="161">
        <f t="shared" ref="K727:K790" si="295">L727+M727</f>
        <v>33</v>
      </c>
      <c r="L727" s="161">
        <v>33</v>
      </c>
      <c r="M727" s="111"/>
      <c r="N727" s="3">
        <v>2</v>
      </c>
    </row>
    <row r="728" spans="1:24">
      <c r="A728" s="21" t="str">
        <f t="shared" si="270"/>
        <v>a</v>
      </c>
      <c r="C728" s="28"/>
      <c r="D728" s="23" t="s">
        <v>5</v>
      </c>
      <c r="E728" s="9">
        <f t="shared" si="293"/>
        <v>541.02200000000005</v>
      </c>
      <c r="F728" s="9">
        <f>F729+F730+F740+F741+F742+F743</f>
        <v>541.02200000000005</v>
      </c>
      <c r="G728" s="9">
        <f>G729+G730+G740+G741+G742+G743</f>
        <v>0</v>
      </c>
      <c r="H728" s="158">
        <f t="shared" si="294"/>
        <v>637.4</v>
      </c>
      <c r="I728" s="158">
        <f>I729+I730+I740+I741+I742+I743</f>
        <v>637.4</v>
      </c>
      <c r="J728" s="158">
        <f>J729+J730+J740+J741+J742+J743</f>
        <v>0</v>
      </c>
      <c r="K728" s="112">
        <f t="shared" si="295"/>
        <v>122.361</v>
      </c>
      <c r="L728" s="112">
        <f>L729+L730+L740+L741+L742+L743</f>
        <v>122.361</v>
      </c>
      <c r="M728" s="112">
        <f>M729+M730+M740+M741+M742+M743</f>
        <v>0</v>
      </c>
      <c r="N728" s="3">
        <v>3</v>
      </c>
    </row>
    <row r="729" spans="1:24" hidden="1">
      <c r="A729" s="21" t="str">
        <f t="shared" si="270"/>
        <v>b</v>
      </c>
      <c r="C729" s="28"/>
      <c r="D729" s="17" t="s">
        <v>301</v>
      </c>
      <c r="E729" s="10">
        <f t="shared" si="293"/>
        <v>0</v>
      </c>
      <c r="F729" s="10"/>
      <c r="G729" s="10"/>
      <c r="H729" s="159">
        <f t="shared" si="294"/>
        <v>0</v>
      </c>
      <c r="I729" s="159"/>
      <c r="J729" s="159"/>
      <c r="K729" s="113">
        <f t="shared" si="295"/>
        <v>0</v>
      </c>
      <c r="L729" s="113"/>
      <c r="M729" s="113"/>
      <c r="N729" s="3">
        <v>4</v>
      </c>
    </row>
    <row r="730" spans="1:24" hidden="1">
      <c r="A730" s="21" t="str">
        <f t="shared" si="270"/>
        <v>b</v>
      </c>
      <c r="C730" s="28"/>
      <c r="D730" s="17" t="s">
        <v>295</v>
      </c>
      <c r="E730" s="10">
        <f t="shared" si="293"/>
        <v>0</v>
      </c>
      <c r="F730" s="10">
        <f>F731+F732+F733+F734+F735+F736+F737+F738</f>
        <v>0</v>
      </c>
      <c r="G730" s="10">
        <f>G731+G732+G733+G734+G735+G736+G737+G738</f>
        <v>0</v>
      </c>
      <c r="H730" s="159">
        <f t="shared" si="294"/>
        <v>0</v>
      </c>
      <c r="I730" s="159">
        <f>I731+I732+I733+I734+I735+I736+I737+I738</f>
        <v>0</v>
      </c>
      <c r="J730" s="159">
        <f>J731+J732+J733+J734+J735+J736+J737+J738</f>
        <v>0</v>
      </c>
      <c r="K730" s="113">
        <f t="shared" si="295"/>
        <v>0</v>
      </c>
      <c r="L730" s="113">
        <f>L731+L732+L733+L734+L735+L736+L737+L738</f>
        <v>0</v>
      </c>
      <c r="M730" s="113">
        <f>M731+M732+M733+M734+M735+M736+M737+M738</f>
        <v>0</v>
      </c>
      <c r="N730" s="3">
        <v>5</v>
      </c>
    </row>
    <row r="731" spans="1:24" s="3" customFormat="1" ht="22.5" hidden="1">
      <c r="A731" s="3" t="s">
        <v>289</v>
      </c>
      <c r="C731" s="12"/>
      <c r="D731" s="16" t="s">
        <v>290</v>
      </c>
      <c r="E731" s="176">
        <f t="shared" si="293"/>
        <v>0</v>
      </c>
      <c r="F731" s="176"/>
      <c r="G731" s="5"/>
      <c r="H731" s="157">
        <f t="shared" si="294"/>
        <v>0</v>
      </c>
      <c r="I731" s="157"/>
      <c r="J731" s="157"/>
      <c r="K731" s="110">
        <f t="shared" si="295"/>
        <v>0</v>
      </c>
      <c r="L731" s="110"/>
      <c r="M731" s="110"/>
      <c r="N731" s="3">
        <v>6</v>
      </c>
      <c r="P731" s="4"/>
      <c r="Q731" s="4"/>
      <c r="R731" s="4"/>
      <c r="S731" s="4"/>
      <c r="T731" s="4"/>
      <c r="U731" s="4"/>
      <c r="V731" s="4"/>
      <c r="W731" s="4"/>
      <c r="X731" s="4"/>
    </row>
    <row r="732" spans="1:24" s="3" customFormat="1" hidden="1">
      <c r="A732" s="3" t="s">
        <v>289</v>
      </c>
      <c r="C732" s="12"/>
      <c r="D732" s="16" t="s">
        <v>102</v>
      </c>
      <c r="E732" s="176">
        <f t="shared" si="293"/>
        <v>0</v>
      </c>
      <c r="F732" s="176"/>
      <c r="G732" s="5"/>
      <c r="H732" s="157">
        <f t="shared" si="294"/>
        <v>0</v>
      </c>
      <c r="I732" s="157"/>
      <c r="J732" s="157"/>
      <c r="K732" s="110">
        <f t="shared" si="295"/>
        <v>0</v>
      </c>
      <c r="L732" s="110"/>
      <c r="M732" s="110"/>
      <c r="N732" s="3">
        <v>7</v>
      </c>
      <c r="P732" s="4"/>
      <c r="Q732" s="4"/>
      <c r="R732" s="4"/>
      <c r="S732" s="4"/>
      <c r="T732" s="4"/>
      <c r="U732" s="4"/>
      <c r="V732" s="4"/>
      <c r="W732" s="4"/>
      <c r="X732" s="4"/>
    </row>
    <row r="733" spans="1:24" s="3" customFormat="1" hidden="1">
      <c r="A733" s="3" t="s">
        <v>289</v>
      </c>
      <c r="C733" s="12"/>
      <c r="D733" s="16" t="s">
        <v>101</v>
      </c>
      <c r="E733" s="176">
        <f t="shared" si="293"/>
        <v>0</v>
      </c>
      <c r="F733" s="176"/>
      <c r="G733" s="5"/>
      <c r="H733" s="157">
        <f t="shared" si="294"/>
        <v>0</v>
      </c>
      <c r="I733" s="157"/>
      <c r="J733" s="157"/>
      <c r="K733" s="110">
        <f t="shared" si="295"/>
        <v>0</v>
      </c>
      <c r="L733" s="110"/>
      <c r="M733" s="110"/>
      <c r="N733" s="3">
        <v>8</v>
      </c>
      <c r="P733" s="4"/>
      <c r="Q733" s="4"/>
      <c r="R733" s="4"/>
      <c r="S733" s="4"/>
      <c r="T733" s="4"/>
      <c r="U733" s="4"/>
      <c r="V733" s="4"/>
      <c r="W733" s="4"/>
      <c r="X733" s="4"/>
    </row>
    <row r="734" spans="1:24" s="3" customFormat="1" hidden="1">
      <c r="A734" s="3" t="s">
        <v>289</v>
      </c>
      <c r="C734" s="12"/>
      <c r="D734" s="16" t="s">
        <v>291</v>
      </c>
      <c r="E734" s="176">
        <f t="shared" si="293"/>
        <v>0</v>
      </c>
      <c r="F734" s="176"/>
      <c r="G734" s="5"/>
      <c r="H734" s="157">
        <f t="shared" si="294"/>
        <v>0</v>
      </c>
      <c r="I734" s="157">
        <v>0</v>
      </c>
      <c r="J734" s="157"/>
      <c r="K734" s="110">
        <f t="shared" si="295"/>
        <v>0</v>
      </c>
      <c r="L734" s="110">
        <v>0</v>
      </c>
      <c r="M734" s="110"/>
      <c r="N734" s="3">
        <v>9</v>
      </c>
      <c r="P734" s="4"/>
      <c r="Q734" s="4"/>
      <c r="R734" s="4"/>
      <c r="S734" s="4"/>
      <c r="T734" s="4"/>
      <c r="U734" s="4"/>
      <c r="V734" s="4"/>
      <c r="W734" s="4"/>
      <c r="X734" s="4"/>
    </row>
    <row r="735" spans="1:24" s="3" customFormat="1" hidden="1">
      <c r="A735" s="3" t="s">
        <v>289</v>
      </c>
      <c r="C735" s="12"/>
      <c r="D735" s="16" t="s">
        <v>100</v>
      </c>
      <c r="E735" s="176">
        <f t="shared" si="293"/>
        <v>0</v>
      </c>
      <c r="F735" s="176"/>
      <c r="G735" s="5"/>
      <c r="H735" s="157">
        <f t="shared" si="294"/>
        <v>0</v>
      </c>
      <c r="I735" s="157">
        <v>0</v>
      </c>
      <c r="J735" s="157"/>
      <c r="K735" s="110">
        <f t="shared" si="295"/>
        <v>0</v>
      </c>
      <c r="L735" s="110">
        <v>0</v>
      </c>
      <c r="M735" s="110"/>
      <c r="N735" s="3">
        <v>10</v>
      </c>
      <c r="P735" s="4"/>
      <c r="Q735" s="4"/>
      <c r="R735" s="4"/>
      <c r="S735" s="4"/>
      <c r="T735" s="4"/>
      <c r="U735" s="4"/>
      <c r="V735" s="4"/>
      <c r="W735" s="4"/>
      <c r="X735" s="4"/>
    </row>
    <row r="736" spans="1:24" s="3" customFormat="1" ht="33.75" hidden="1">
      <c r="A736" s="3" t="s">
        <v>289</v>
      </c>
      <c r="C736" s="12"/>
      <c r="D736" s="16" t="s">
        <v>292</v>
      </c>
      <c r="E736" s="176">
        <f t="shared" si="293"/>
        <v>0</v>
      </c>
      <c r="F736" s="176"/>
      <c r="G736" s="5"/>
      <c r="H736" s="157">
        <f t="shared" si="294"/>
        <v>0</v>
      </c>
      <c r="I736" s="157"/>
      <c r="J736" s="157"/>
      <c r="K736" s="110">
        <f t="shared" si="295"/>
        <v>0</v>
      </c>
      <c r="L736" s="110"/>
      <c r="M736" s="110"/>
      <c r="N736" s="3">
        <v>11</v>
      </c>
      <c r="P736" s="4"/>
      <c r="Q736" s="4"/>
      <c r="R736" s="4"/>
      <c r="S736" s="4"/>
      <c r="T736" s="4"/>
      <c r="U736" s="4"/>
      <c r="V736" s="4"/>
      <c r="W736" s="4"/>
      <c r="X736" s="4"/>
    </row>
    <row r="737" spans="1:24" s="3" customFormat="1" ht="33.75" hidden="1">
      <c r="A737" s="3" t="s">
        <v>289</v>
      </c>
      <c r="C737" s="12"/>
      <c r="D737" s="16" t="s">
        <v>293</v>
      </c>
      <c r="E737" s="176">
        <f t="shared" si="293"/>
        <v>0</v>
      </c>
      <c r="F737" s="176"/>
      <c r="G737" s="5"/>
      <c r="H737" s="157">
        <f t="shared" si="294"/>
        <v>0</v>
      </c>
      <c r="I737" s="157"/>
      <c r="J737" s="157"/>
      <c r="K737" s="110">
        <f t="shared" si="295"/>
        <v>0</v>
      </c>
      <c r="L737" s="110"/>
      <c r="M737" s="110"/>
      <c r="N737" s="3">
        <v>12</v>
      </c>
      <c r="P737" s="4"/>
      <c r="Q737" s="4"/>
      <c r="R737" s="4"/>
      <c r="S737" s="4"/>
      <c r="T737" s="4"/>
      <c r="U737" s="4"/>
      <c r="V737" s="4"/>
      <c r="W737" s="4"/>
      <c r="X737" s="4"/>
    </row>
    <row r="738" spans="1:24" s="3" customFormat="1" ht="22.5" hidden="1">
      <c r="A738" s="3" t="s">
        <v>289</v>
      </c>
      <c r="C738" s="12"/>
      <c r="D738" s="16" t="s">
        <v>294</v>
      </c>
      <c r="E738" s="176">
        <f t="shared" si="293"/>
        <v>0</v>
      </c>
      <c r="F738" s="176"/>
      <c r="G738" s="5"/>
      <c r="H738" s="157">
        <f t="shared" si="294"/>
        <v>0</v>
      </c>
      <c r="I738" s="157"/>
      <c r="J738" s="157"/>
      <c r="K738" s="110">
        <f t="shared" si="295"/>
        <v>0</v>
      </c>
      <c r="L738" s="110"/>
      <c r="M738" s="110"/>
      <c r="N738" s="3">
        <v>13</v>
      </c>
      <c r="P738" s="4"/>
      <c r="Q738" s="4"/>
      <c r="R738" s="4"/>
      <c r="S738" s="4"/>
      <c r="T738" s="4"/>
      <c r="U738" s="4"/>
      <c r="V738" s="4"/>
      <c r="W738" s="4"/>
      <c r="X738" s="4"/>
    </row>
    <row r="739" spans="1:24" s="3" customFormat="1" hidden="1">
      <c r="A739" s="3" t="str">
        <f t="shared" si="270"/>
        <v>b</v>
      </c>
      <c r="C739" s="12"/>
      <c r="D739" s="17" t="s">
        <v>296</v>
      </c>
      <c r="E739" s="10"/>
      <c r="F739" s="10"/>
      <c r="G739" s="10"/>
      <c r="H739" s="159"/>
      <c r="I739" s="159">
        <v>0</v>
      </c>
      <c r="J739" s="159"/>
      <c r="K739" s="113">
        <f t="shared" si="295"/>
        <v>0</v>
      </c>
      <c r="L739" s="113">
        <v>0</v>
      </c>
      <c r="M739" s="113"/>
      <c r="N739" s="3">
        <v>14</v>
      </c>
      <c r="P739" s="4"/>
      <c r="Q739" s="4"/>
      <c r="R739" s="4"/>
      <c r="S739" s="4"/>
      <c r="T739" s="4"/>
      <c r="U739" s="4"/>
      <c r="V739" s="4"/>
      <c r="W739" s="4"/>
      <c r="X739" s="4"/>
    </row>
    <row r="740" spans="1:24">
      <c r="A740" s="21" t="str">
        <f t="shared" si="270"/>
        <v>a</v>
      </c>
      <c r="C740" s="28"/>
      <c r="D740" s="17" t="s">
        <v>297</v>
      </c>
      <c r="E740" s="10">
        <f t="shared" ref="E740:E745" si="296">F740+G740</f>
        <v>541.02200000000005</v>
      </c>
      <c r="F740" s="10">
        <v>541.02200000000005</v>
      </c>
      <c r="G740" s="10"/>
      <c r="H740" s="159">
        <f t="shared" ref="H740:H745" si="297">I740+J740</f>
        <v>637.4</v>
      </c>
      <c r="I740" s="159">
        <v>637.4</v>
      </c>
      <c r="J740" s="159"/>
      <c r="K740" s="113">
        <f t="shared" si="295"/>
        <v>122.361</v>
      </c>
      <c r="L740" s="113">
        <v>122.361</v>
      </c>
      <c r="M740" s="113"/>
      <c r="N740" s="3">
        <v>15</v>
      </c>
    </row>
    <row r="741" spans="1:24" s="3" customFormat="1" hidden="1">
      <c r="A741" s="3" t="str">
        <f t="shared" si="270"/>
        <v>b</v>
      </c>
      <c r="C741" s="12"/>
      <c r="D741" s="17" t="s">
        <v>298</v>
      </c>
      <c r="E741" s="10">
        <f t="shared" si="296"/>
        <v>0</v>
      </c>
      <c r="F741" s="10"/>
      <c r="G741" s="10"/>
      <c r="H741" s="159">
        <f t="shared" si="297"/>
        <v>0</v>
      </c>
      <c r="I741" s="159">
        <v>0</v>
      </c>
      <c r="J741" s="159"/>
      <c r="K741" s="113">
        <f t="shared" si="295"/>
        <v>0</v>
      </c>
      <c r="L741" s="113"/>
      <c r="M741" s="113"/>
      <c r="N741" s="3">
        <v>16</v>
      </c>
      <c r="P741" s="4"/>
      <c r="Q741" s="4"/>
      <c r="R741" s="4"/>
      <c r="S741" s="4"/>
      <c r="T741" s="4"/>
      <c r="U741" s="4"/>
      <c r="V741" s="4"/>
      <c r="W741" s="4"/>
      <c r="X741" s="4"/>
    </row>
    <row r="742" spans="1:24" s="3" customFormat="1" hidden="1">
      <c r="A742" s="3" t="str">
        <f t="shared" si="270"/>
        <v>b</v>
      </c>
      <c r="C742" s="12"/>
      <c r="D742" s="17" t="s">
        <v>299</v>
      </c>
      <c r="E742" s="10">
        <f t="shared" si="296"/>
        <v>0</v>
      </c>
      <c r="F742" s="10"/>
      <c r="G742" s="10"/>
      <c r="H742" s="159">
        <f t="shared" si="297"/>
        <v>0</v>
      </c>
      <c r="I742" s="159">
        <v>0</v>
      </c>
      <c r="J742" s="159"/>
      <c r="K742" s="113">
        <f t="shared" si="295"/>
        <v>0</v>
      </c>
      <c r="L742" s="113"/>
      <c r="M742" s="113"/>
      <c r="N742" s="3">
        <v>17</v>
      </c>
      <c r="P742" s="4"/>
      <c r="Q742" s="4"/>
      <c r="R742" s="4"/>
      <c r="S742" s="4"/>
      <c r="T742" s="4"/>
      <c r="U742" s="4"/>
      <c r="V742" s="4"/>
      <c r="W742" s="4"/>
      <c r="X742" s="4"/>
    </row>
    <row r="743" spans="1:24" s="3" customFormat="1" hidden="1">
      <c r="A743" s="3" t="str">
        <f t="shared" si="270"/>
        <v>b</v>
      </c>
      <c r="C743" s="12"/>
      <c r="D743" s="17" t="s">
        <v>300</v>
      </c>
      <c r="E743" s="10">
        <f t="shared" si="296"/>
        <v>0</v>
      </c>
      <c r="F743" s="10"/>
      <c r="G743" s="10"/>
      <c r="H743" s="159">
        <f t="shared" si="297"/>
        <v>0</v>
      </c>
      <c r="I743" s="159">
        <v>0</v>
      </c>
      <c r="J743" s="159"/>
      <c r="K743" s="113">
        <f t="shared" si="295"/>
        <v>0</v>
      </c>
      <c r="L743" s="113"/>
      <c r="M743" s="113"/>
      <c r="N743" s="3">
        <v>18</v>
      </c>
      <c r="P743" s="4"/>
      <c r="Q743" s="4"/>
      <c r="R743" s="4"/>
      <c r="S743" s="4"/>
      <c r="T743" s="4"/>
      <c r="U743" s="4"/>
      <c r="V743" s="4"/>
      <c r="W743" s="4"/>
      <c r="X743" s="4"/>
    </row>
    <row r="744" spans="1:24" hidden="1">
      <c r="A744" s="21" t="str">
        <f t="shared" si="270"/>
        <v>b</v>
      </c>
      <c r="C744" s="28"/>
      <c r="D744" s="23" t="s">
        <v>21</v>
      </c>
      <c r="E744" s="9">
        <f t="shared" si="296"/>
        <v>0</v>
      </c>
      <c r="F744" s="9"/>
      <c r="G744" s="9"/>
      <c r="H744" s="158">
        <f t="shared" si="297"/>
        <v>0</v>
      </c>
      <c r="I744" s="158"/>
      <c r="J744" s="158"/>
      <c r="K744" s="112">
        <f t="shared" si="295"/>
        <v>0</v>
      </c>
      <c r="L744" s="112"/>
      <c r="M744" s="112"/>
      <c r="N744" s="3">
        <v>19</v>
      </c>
    </row>
    <row r="745" spans="1:24" s="3" customFormat="1" hidden="1">
      <c r="A745" s="3" t="str">
        <f t="shared" si="270"/>
        <v>b</v>
      </c>
      <c r="C745" s="12"/>
      <c r="D745" s="18" t="s">
        <v>120</v>
      </c>
      <c r="E745" s="9">
        <f t="shared" si="296"/>
        <v>0</v>
      </c>
      <c r="F745" s="9"/>
      <c r="G745" s="9"/>
      <c r="H745" s="158">
        <f t="shared" si="297"/>
        <v>0</v>
      </c>
      <c r="I745" s="158"/>
      <c r="J745" s="158"/>
      <c r="K745" s="112">
        <f t="shared" si="295"/>
        <v>0</v>
      </c>
      <c r="L745" s="112"/>
      <c r="M745" s="112"/>
      <c r="N745" s="3">
        <v>20</v>
      </c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37.5" customHeight="1">
      <c r="A746" s="21" t="str">
        <f t="shared" si="270"/>
        <v>a</v>
      </c>
      <c r="B746" s="21" t="s">
        <v>114</v>
      </c>
      <c r="C746" s="7" t="s">
        <v>124</v>
      </c>
      <c r="D746" s="98" t="s">
        <v>492</v>
      </c>
      <c r="E746" s="176">
        <f>F746+G746</f>
        <v>37.563000000000002</v>
      </c>
      <c r="F746" s="176">
        <f>F748+F764+F765</f>
        <v>37.563000000000002</v>
      </c>
      <c r="G746" s="5">
        <f>G748+G764+G765</f>
        <v>0</v>
      </c>
      <c r="H746" s="157">
        <f>I746+J746</f>
        <v>46.3</v>
      </c>
      <c r="I746" s="157">
        <f>I748+I764+I765</f>
        <v>46.3</v>
      </c>
      <c r="J746" s="157">
        <f>J748+J764+J765</f>
        <v>0</v>
      </c>
      <c r="K746" s="110">
        <f t="shared" si="295"/>
        <v>6.3360000000000003</v>
      </c>
      <c r="L746" s="110">
        <f>L748+L764+L765</f>
        <v>6.3360000000000003</v>
      </c>
      <c r="M746" s="110">
        <f>M748+M764+M765</f>
        <v>0</v>
      </c>
      <c r="N746" s="3">
        <v>1</v>
      </c>
    </row>
    <row r="747" spans="1:24" ht="10.5" customHeight="1">
      <c r="A747" s="21" t="str">
        <f t="shared" si="270"/>
        <v>a</v>
      </c>
      <c r="C747" s="28"/>
      <c r="D747" s="19" t="s">
        <v>99</v>
      </c>
      <c r="E747" s="161">
        <f t="shared" ref="E747:E758" si="298">F747+G747</f>
        <v>4</v>
      </c>
      <c r="F747" s="161">
        <v>4</v>
      </c>
      <c r="G747" s="161"/>
      <c r="H747" s="163">
        <f t="shared" ref="H747:H758" si="299">I747+J747</f>
        <v>2</v>
      </c>
      <c r="I747" s="163">
        <v>2</v>
      </c>
      <c r="J747" s="204"/>
      <c r="K747" s="161">
        <f t="shared" si="295"/>
        <v>2</v>
      </c>
      <c r="L747" s="161">
        <v>2</v>
      </c>
      <c r="M747" s="111"/>
      <c r="N747" s="3">
        <v>2</v>
      </c>
    </row>
    <row r="748" spans="1:24">
      <c r="A748" s="21" t="str">
        <f t="shared" si="270"/>
        <v>a</v>
      </c>
      <c r="C748" s="28"/>
      <c r="D748" s="23" t="s">
        <v>5</v>
      </c>
      <c r="E748" s="9">
        <f t="shared" si="298"/>
        <v>36.893000000000001</v>
      </c>
      <c r="F748" s="9">
        <f>F749+F750+F760+F761+F762+F763</f>
        <v>36.893000000000001</v>
      </c>
      <c r="G748" s="9">
        <f>G749+G750+G760+G761+G762+G763</f>
        <v>0</v>
      </c>
      <c r="H748" s="158">
        <f t="shared" si="299"/>
        <v>46.3</v>
      </c>
      <c r="I748" s="158">
        <f>I749+I750+I760+I761+I762+I763</f>
        <v>46.3</v>
      </c>
      <c r="J748" s="158">
        <f>J749+J750+J760+J761+J762+J763</f>
        <v>0</v>
      </c>
      <c r="K748" s="112">
        <f t="shared" si="295"/>
        <v>6.3360000000000003</v>
      </c>
      <c r="L748" s="112">
        <f>L749+L750+L760+L761+L762+L763</f>
        <v>6.3360000000000003</v>
      </c>
      <c r="M748" s="112">
        <f>M749+M750+M760+M761+M762+M763</f>
        <v>0</v>
      </c>
      <c r="N748" s="3">
        <v>3</v>
      </c>
    </row>
    <row r="749" spans="1:24" hidden="1">
      <c r="A749" s="21" t="str">
        <f t="shared" si="270"/>
        <v>b</v>
      </c>
      <c r="C749" s="28"/>
      <c r="D749" s="17" t="s">
        <v>301</v>
      </c>
      <c r="E749" s="10">
        <f t="shared" si="298"/>
        <v>0</v>
      </c>
      <c r="F749" s="10"/>
      <c r="G749" s="10"/>
      <c r="H749" s="159">
        <f t="shared" si="299"/>
        <v>0</v>
      </c>
      <c r="I749" s="159"/>
      <c r="J749" s="159"/>
      <c r="K749" s="113">
        <f t="shared" si="295"/>
        <v>0</v>
      </c>
      <c r="L749" s="113"/>
      <c r="M749" s="113"/>
      <c r="N749" s="3">
        <v>4</v>
      </c>
    </row>
    <row r="750" spans="1:24" hidden="1">
      <c r="A750" s="21" t="str">
        <f t="shared" si="270"/>
        <v>b</v>
      </c>
      <c r="C750" s="28"/>
      <c r="D750" s="17" t="s">
        <v>295</v>
      </c>
      <c r="E750" s="10">
        <f t="shared" si="298"/>
        <v>0</v>
      </c>
      <c r="F750" s="10">
        <f>F751+F752+F753+F754+F755+F756+F757+F758</f>
        <v>0</v>
      </c>
      <c r="G750" s="10">
        <f>G751+G752+G753+G754+G755+G756+G757+G758</f>
        <v>0</v>
      </c>
      <c r="H750" s="159">
        <f t="shared" si="299"/>
        <v>0</v>
      </c>
      <c r="I750" s="159">
        <f>I751+I752+I753+I754+I755+I756+I757+I758</f>
        <v>0</v>
      </c>
      <c r="J750" s="159">
        <f>J751+J752+J753+J754+J755+J756+J757+J758</f>
        <v>0</v>
      </c>
      <c r="K750" s="113">
        <f t="shared" si="295"/>
        <v>0</v>
      </c>
      <c r="L750" s="113">
        <f>L751+L752+L753+L754+L755+L756+L757+L758</f>
        <v>0</v>
      </c>
      <c r="M750" s="113">
        <f>M751+M752+M753+M754+M755+M756+M757+M758</f>
        <v>0</v>
      </c>
      <c r="N750" s="3">
        <v>5</v>
      </c>
    </row>
    <row r="751" spans="1:24" s="3" customFormat="1" ht="22.5" hidden="1">
      <c r="A751" s="3" t="s">
        <v>289</v>
      </c>
      <c r="C751" s="12"/>
      <c r="D751" s="16" t="s">
        <v>290</v>
      </c>
      <c r="E751" s="176">
        <f t="shared" si="298"/>
        <v>0</v>
      </c>
      <c r="F751" s="176"/>
      <c r="G751" s="5"/>
      <c r="H751" s="157">
        <f t="shared" si="299"/>
        <v>0</v>
      </c>
      <c r="I751" s="157"/>
      <c r="J751" s="157"/>
      <c r="K751" s="110">
        <f t="shared" si="295"/>
        <v>0</v>
      </c>
      <c r="L751" s="110"/>
      <c r="M751" s="110"/>
      <c r="N751" s="3">
        <v>6</v>
      </c>
      <c r="P751" s="4"/>
      <c r="Q751" s="4"/>
      <c r="R751" s="4"/>
      <c r="S751" s="4"/>
      <c r="T751" s="4"/>
      <c r="U751" s="4"/>
      <c r="V751" s="4"/>
      <c r="W751" s="4"/>
      <c r="X751" s="4"/>
    </row>
    <row r="752" spans="1:24" s="3" customFormat="1" hidden="1">
      <c r="A752" s="3" t="s">
        <v>289</v>
      </c>
      <c r="C752" s="12"/>
      <c r="D752" s="16" t="s">
        <v>102</v>
      </c>
      <c r="E752" s="176">
        <f t="shared" si="298"/>
        <v>0</v>
      </c>
      <c r="F752" s="176"/>
      <c r="G752" s="5"/>
      <c r="H752" s="157">
        <f t="shared" si="299"/>
        <v>0</v>
      </c>
      <c r="I752" s="157">
        <v>0</v>
      </c>
      <c r="J752" s="157"/>
      <c r="K752" s="110">
        <f t="shared" si="295"/>
        <v>0</v>
      </c>
      <c r="L752" s="110">
        <v>0</v>
      </c>
      <c r="M752" s="110"/>
      <c r="N752" s="3">
        <v>7</v>
      </c>
      <c r="P752" s="4"/>
      <c r="Q752" s="4"/>
      <c r="R752" s="4"/>
      <c r="S752" s="4"/>
      <c r="T752" s="4"/>
      <c r="U752" s="4"/>
      <c r="V752" s="4"/>
      <c r="W752" s="4"/>
      <c r="X752" s="4"/>
    </row>
    <row r="753" spans="1:24" s="3" customFormat="1" hidden="1">
      <c r="A753" s="3" t="s">
        <v>289</v>
      </c>
      <c r="C753" s="12"/>
      <c r="D753" s="16" t="s">
        <v>101</v>
      </c>
      <c r="E753" s="176">
        <f t="shared" si="298"/>
        <v>0</v>
      </c>
      <c r="F753" s="176"/>
      <c r="G753" s="5"/>
      <c r="H753" s="157">
        <f t="shared" si="299"/>
        <v>0</v>
      </c>
      <c r="I753" s="157"/>
      <c r="J753" s="157"/>
      <c r="K753" s="110">
        <f t="shared" si="295"/>
        <v>0</v>
      </c>
      <c r="L753" s="110"/>
      <c r="M753" s="110"/>
      <c r="N753" s="3">
        <v>8</v>
      </c>
      <c r="P753" s="4"/>
      <c r="Q753" s="4"/>
      <c r="R753" s="4"/>
      <c r="S753" s="4"/>
      <c r="T753" s="4"/>
      <c r="U753" s="4"/>
      <c r="V753" s="4"/>
      <c r="W753" s="4"/>
      <c r="X753" s="4"/>
    </row>
    <row r="754" spans="1:24" s="3" customFormat="1" hidden="1">
      <c r="A754" s="3" t="s">
        <v>289</v>
      </c>
      <c r="C754" s="12"/>
      <c r="D754" s="16" t="s">
        <v>291</v>
      </c>
      <c r="E754" s="176">
        <f t="shared" si="298"/>
        <v>0</v>
      </c>
      <c r="F754" s="176"/>
      <c r="G754" s="5"/>
      <c r="H754" s="157">
        <f t="shared" si="299"/>
        <v>0</v>
      </c>
      <c r="I754" s="157">
        <v>0</v>
      </c>
      <c r="J754" s="157"/>
      <c r="K754" s="110">
        <f t="shared" si="295"/>
        <v>0</v>
      </c>
      <c r="L754" s="110">
        <v>0</v>
      </c>
      <c r="M754" s="110"/>
      <c r="N754" s="3">
        <v>9</v>
      </c>
      <c r="P754" s="4"/>
      <c r="Q754" s="4"/>
      <c r="R754" s="4"/>
      <c r="S754" s="4"/>
      <c r="T754" s="4"/>
      <c r="U754" s="4"/>
      <c r="V754" s="4"/>
      <c r="W754" s="4"/>
      <c r="X754" s="4"/>
    </row>
    <row r="755" spans="1:24" s="3" customFormat="1" hidden="1">
      <c r="A755" s="3" t="s">
        <v>289</v>
      </c>
      <c r="C755" s="12"/>
      <c r="D755" s="16" t="s">
        <v>100</v>
      </c>
      <c r="E755" s="176">
        <f t="shared" si="298"/>
        <v>0</v>
      </c>
      <c r="F755" s="176"/>
      <c r="G755" s="5"/>
      <c r="H755" s="157">
        <f t="shared" si="299"/>
        <v>0</v>
      </c>
      <c r="I755" s="157">
        <v>0</v>
      </c>
      <c r="J755" s="157"/>
      <c r="K755" s="110">
        <f t="shared" si="295"/>
        <v>0</v>
      </c>
      <c r="L755" s="110">
        <v>0</v>
      </c>
      <c r="M755" s="110"/>
      <c r="N755" s="3">
        <v>10</v>
      </c>
      <c r="P755" s="4"/>
      <c r="Q755" s="4"/>
      <c r="R755" s="4"/>
      <c r="S755" s="4"/>
      <c r="T755" s="4"/>
      <c r="U755" s="4"/>
      <c r="V755" s="4"/>
      <c r="W755" s="4"/>
      <c r="X755" s="4"/>
    </row>
    <row r="756" spans="1:24" s="3" customFormat="1" ht="33.75" hidden="1">
      <c r="A756" s="3" t="s">
        <v>289</v>
      </c>
      <c r="C756" s="12"/>
      <c r="D756" s="16" t="s">
        <v>292</v>
      </c>
      <c r="E756" s="176">
        <f t="shared" si="298"/>
        <v>0</v>
      </c>
      <c r="F756" s="176"/>
      <c r="G756" s="5"/>
      <c r="H756" s="157">
        <f t="shared" si="299"/>
        <v>0</v>
      </c>
      <c r="I756" s="157">
        <v>0</v>
      </c>
      <c r="J756" s="157"/>
      <c r="K756" s="110">
        <f t="shared" si="295"/>
        <v>0</v>
      </c>
      <c r="L756" s="110">
        <v>0</v>
      </c>
      <c r="M756" s="110"/>
      <c r="N756" s="3">
        <v>11</v>
      </c>
      <c r="O756" s="3" t="s">
        <v>114</v>
      </c>
      <c r="P756" s="4"/>
      <c r="Q756" s="4"/>
      <c r="R756" s="4"/>
      <c r="S756" s="4"/>
      <c r="T756" s="4"/>
      <c r="U756" s="4"/>
      <c r="V756" s="4"/>
      <c r="W756" s="4"/>
      <c r="X756" s="4"/>
    </row>
    <row r="757" spans="1:24" s="3" customFormat="1" ht="33.75" hidden="1">
      <c r="A757" s="3" t="s">
        <v>289</v>
      </c>
      <c r="C757" s="12"/>
      <c r="D757" s="16" t="s">
        <v>293</v>
      </c>
      <c r="E757" s="176">
        <f t="shared" si="298"/>
        <v>0</v>
      </c>
      <c r="F757" s="176"/>
      <c r="G757" s="5"/>
      <c r="H757" s="157">
        <f t="shared" si="299"/>
        <v>0</v>
      </c>
      <c r="I757" s="157"/>
      <c r="J757" s="157"/>
      <c r="K757" s="110">
        <f t="shared" si="295"/>
        <v>0</v>
      </c>
      <c r="L757" s="110"/>
      <c r="M757" s="110"/>
      <c r="N757" s="3">
        <v>12</v>
      </c>
      <c r="O757" s="3" t="s">
        <v>114</v>
      </c>
      <c r="P757" s="4"/>
      <c r="Q757" s="4"/>
      <c r="R757" s="4"/>
      <c r="S757" s="4"/>
      <c r="T757" s="4"/>
      <c r="U757" s="4"/>
      <c r="V757" s="4"/>
      <c r="W757" s="4"/>
      <c r="X757" s="4"/>
    </row>
    <row r="758" spans="1:24" s="3" customFormat="1" ht="22.5" hidden="1">
      <c r="A758" s="3" t="s">
        <v>289</v>
      </c>
      <c r="C758" s="12"/>
      <c r="D758" s="16" t="s">
        <v>294</v>
      </c>
      <c r="E758" s="176">
        <f t="shared" si="298"/>
        <v>0</v>
      </c>
      <c r="F758" s="176"/>
      <c r="G758" s="5"/>
      <c r="H758" s="157">
        <f t="shared" si="299"/>
        <v>0</v>
      </c>
      <c r="I758" s="157"/>
      <c r="J758" s="157"/>
      <c r="K758" s="110">
        <f t="shared" si="295"/>
        <v>0</v>
      </c>
      <c r="L758" s="110"/>
      <c r="M758" s="110"/>
      <c r="N758" s="3">
        <v>13</v>
      </c>
      <c r="O758" s="3" t="s">
        <v>114</v>
      </c>
      <c r="P758" s="4"/>
      <c r="Q758" s="4"/>
      <c r="R758" s="4"/>
      <c r="S758" s="4"/>
      <c r="T758" s="4"/>
      <c r="U758" s="4"/>
      <c r="V758" s="4"/>
      <c r="W758" s="4"/>
      <c r="X758" s="4"/>
    </row>
    <row r="759" spans="1:24" s="3" customFormat="1" hidden="1">
      <c r="A759" s="3" t="str">
        <f t="shared" si="270"/>
        <v>b</v>
      </c>
      <c r="C759" s="12"/>
      <c r="D759" s="17" t="s">
        <v>296</v>
      </c>
      <c r="E759" s="10"/>
      <c r="F759" s="10"/>
      <c r="G759" s="10"/>
      <c r="H759" s="159"/>
      <c r="I759" s="159"/>
      <c r="J759" s="159"/>
      <c r="K759" s="113">
        <f t="shared" si="295"/>
        <v>0</v>
      </c>
      <c r="L759" s="113"/>
      <c r="M759" s="113"/>
      <c r="N759" s="3">
        <v>14</v>
      </c>
      <c r="P759" s="4"/>
      <c r="Q759" s="4"/>
      <c r="R759" s="4"/>
      <c r="S759" s="4"/>
      <c r="T759" s="4"/>
      <c r="U759" s="4"/>
      <c r="V759" s="4"/>
      <c r="W759" s="4"/>
      <c r="X759" s="4"/>
    </row>
    <row r="760" spans="1:24">
      <c r="A760" s="21" t="str">
        <f t="shared" si="270"/>
        <v>a</v>
      </c>
      <c r="C760" s="28"/>
      <c r="D760" s="17" t="s">
        <v>297</v>
      </c>
      <c r="E760" s="10">
        <f t="shared" ref="E760:E778" si="300">F760+G760</f>
        <v>36.893000000000001</v>
      </c>
      <c r="F760" s="10">
        <v>36.893000000000001</v>
      </c>
      <c r="G760" s="10"/>
      <c r="H760" s="159">
        <f t="shared" ref="H760:H778" si="301">I760+J760</f>
        <v>46.3</v>
      </c>
      <c r="I760" s="159">
        <v>46.3</v>
      </c>
      <c r="J760" s="159"/>
      <c r="K760" s="113">
        <f t="shared" si="295"/>
        <v>6.3360000000000003</v>
      </c>
      <c r="L760" s="113">
        <v>6.3360000000000003</v>
      </c>
      <c r="M760" s="113"/>
      <c r="N760" s="3">
        <v>15</v>
      </c>
    </row>
    <row r="761" spans="1:24" s="3" customFormat="1" hidden="1">
      <c r="A761" s="3" t="str">
        <f t="shared" si="270"/>
        <v>b</v>
      </c>
      <c r="C761" s="12"/>
      <c r="D761" s="17" t="s">
        <v>298</v>
      </c>
      <c r="E761" s="10">
        <f t="shared" si="300"/>
        <v>0</v>
      </c>
      <c r="F761" s="10"/>
      <c r="G761" s="10"/>
      <c r="H761" s="159">
        <f t="shared" si="301"/>
        <v>0</v>
      </c>
      <c r="I761" s="159"/>
      <c r="J761" s="159"/>
      <c r="K761" s="113">
        <f t="shared" si="295"/>
        <v>0</v>
      </c>
      <c r="L761" s="113"/>
      <c r="M761" s="113"/>
      <c r="N761" s="3">
        <v>16</v>
      </c>
      <c r="P761" s="4"/>
      <c r="Q761" s="4"/>
      <c r="R761" s="4"/>
      <c r="S761" s="4"/>
      <c r="T761" s="4"/>
      <c r="U761" s="4"/>
      <c r="V761" s="4"/>
      <c r="W761" s="4"/>
      <c r="X761" s="4"/>
    </row>
    <row r="762" spans="1:24" s="3" customFormat="1" hidden="1">
      <c r="A762" s="3" t="str">
        <f t="shared" si="270"/>
        <v>b</v>
      </c>
      <c r="C762" s="12"/>
      <c r="D762" s="17" t="s">
        <v>299</v>
      </c>
      <c r="E762" s="10">
        <f t="shared" si="300"/>
        <v>0</v>
      </c>
      <c r="F762" s="10"/>
      <c r="G762" s="10"/>
      <c r="H762" s="159">
        <f t="shared" si="301"/>
        <v>0</v>
      </c>
      <c r="I762" s="159"/>
      <c r="J762" s="159"/>
      <c r="K762" s="113">
        <f t="shared" si="295"/>
        <v>0</v>
      </c>
      <c r="L762" s="113"/>
      <c r="M762" s="113"/>
      <c r="N762" s="3">
        <v>17</v>
      </c>
      <c r="P762" s="4"/>
      <c r="Q762" s="4"/>
      <c r="R762" s="4"/>
      <c r="S762" s="4"/>
      <c r="T762" s="4"/>
      <c r="U762" s="4"/>
      <c r="V762" s="4"/>
      <c r="W762" s="4"/>
      <c r="X762" s="4"/>
    </row>
    <row r="763" spans="1:24" s="3" customFormat="1" hidden="1">
      <c r="A763" s="3" t="str">
        <f t="shared" ref="A763:A826" si="302">IF((E763+H763+K763)&gt;0,"a","b")</f>
        <v>b</v>
      </c>
      <c r="C763" s="12"/>
      <c r="D763" s="17" t="s">
        <v>300</v>
      </c>
      <c r="E763" s="10">
        <f t="shared" si="300"/>
        <v>0</v>
      </c>
      <c r="F763" s="10"/>
      <c r="G763" s="10"/>
      <c r="H763" s="159">
        <f t="shared" si="301"/>
        <v>0</v>
      </c>
      <c r="I763" s="159"/>
      <c r="J763" s="159"/>
      <c r="K763" s="113">
        <f t="shared" si="295"/>
        <v>0</v>
      </c>
      <c r="L763" s="113"/>
      <c r="M763" s="113"/>
      <c r="N763" s="3">
        <v>18</v>
      </c>
      <c r="P763" s="4"/>
      <c r="Q763" s="4"/>
      <c r="R763" s="4"/>
      <c r="S763" s="4"/>
      <c r="T763" s="4"/>
      <c r="U763" s="4"/>
      <c r="V763" s="4"/>
      <c r="W763" s="4"/>
      <c r="X763" s="4"/>
    </row>
    <row r="764" spans="1:24" s="3" customFormat="1">
      <c r="A764" s="3" t="str">
        <f t="shared" si="302"/>
        <v>a</v>
      </c>
      <c r="C764" s="12"/>
      <c r="D764" s="18" t="s">
        <v>21</v>
      </c>
      <c r="E764" s="9">
        <f t="shared" si="300"/>
        <v>0.67</v>
      </c>
      <c r="F764" s="9">
        <v>0.67</v>
      </c>
      <c r="G764" s="9"/>
      <c r="H764" s="158">
        <f t="shared" si="301"/>
        <v>0</v>
      </c>
      <c r="I764" s="158"/>
      <c r="J764" s="158"/>
      <c r="K764" s="112">
        <f t="shared" si="295"/>
        <v>0</v>
      </c>
      <c r="L764" s="112"/>
      <c r="M764" s="112"/>
      <c r="N764" s="3">
        <v>19</v>
      </c>
      <c r="P764" s="4"/>
      <c r="Q764" s="4"/>
      <c r="R764" s="4"/>
      <c r="S764" s="4"/>
      <c r="T764" s="4"/>
      <c r="U764" s="4"/>
      <c r="V764" s="4"/>
      <c r="W764" s="4"/>
      <c r="X764" s="4"/>
    </row>
    <row r="765" spans="1:24" s="3" customFormat="1" hidden="1">
      <c r="A765" s="3" t="str">
        <f t="shared" si="302"/>
        <v>b</v>
      </c>
      <c r="C765" s="12"/>
      <c r="D765" s="18" t="s">
        <v>120</v>
      </c>
      <c r="E765" s="9">
        <f t="shared" si="300"/>
        <v>0</v>
      </c>
      <c r="F765" s="9"/>
      <c r="G765" s="9"/>
      <c r="H765" s="158">
        <f t="shared" si="301"/>
        <v>0</v>
      </c>
      <c r="I765" s="158"/>
      <c r="J765" s="158"/>
      <c r="K765" s="112">
        <f t="shared" si="295"/>
        <v>0</v>
      </c>
      <c r="L765" s="112"/>
      <c r="M765" s="112"/>
      <c r="N765" s="3">
        <v>20</v>
      </c>
      <c r="P765" s="4"/>
      <c r="Q765" s="4"/>
      <c r="R765" s="4"/>
      <c r="S765" s="4"/>
      <c r="T765" s="4"/>
      <c r="U765" s="4"/>
      <c r="V765" s="4"/>
      <c r="W765" s="4"/>
      <c r="X765" s="4"/>
    </row>
    <row r="766" spans="1:24" s="3" customFormat="1" ht="14.25" hidden="1" customHeight="1">
      <c r="A766" s="3" t="str">
        <f t="shared" si="302"/>
        <v>b</v>
      </c>
      <c r="B766" s="3" t="s">
        <v>114</v>
      </c>
      <c r="C766" s="13" t="s">
        <v>125</v>
      </c>
      <c r="D766" s="98" t="s">
        <v>368</v>
      </c>
      <c r="E766" s="176">
        <f t="shared" si="300"/>
        <v>0</v>
      </c>
      <c r="F766" s="176">
        <f>F768+F784+F785</f>
        <v>0</v>
      </c>
      <c r="G766" s="5">
        <f>G768+G784+G785</f>
        <v>0</v>
      </c>
      <c r="H766" s="157">
        <f t="shared" si="301"/>
        <v>0</v>
      </c>
      <c r="I766" s="157">
        <f>I768+I784+I785</f>
        <v>0</v>
      </c>
      <c r="J766" s="157">
        <f>J768+J784+J785</f>
        <v>0</v>
      </c>
      <c r="K766" s="110">
        <f t="shared" si="295"/>
        <v>0</v>
      </c>
      <c r="L766" s="110">
        <f>L768+L784+L785</f>
        <v>0</v>
      </c>
      <c r="M766" s="110">
        <f>M768+M784+M785</f>
        <v>0</v>
      </c>
      <c r="N766" s="3">
        <v>1</v>
      </c>
      <c r="P766" s="4"/>
      <c r="Q766" s="4"/>
      <c r="R766" s="4"/>
      <c r="S766" s="4"/>
      <c r="T766" s="4"/>
      <c r="U766" s="4"/>
      <c r="V766" s="4"/>
      <c r="W766" s="4"/>
      <c r="X766" s="4"/>
    </row>
    <row r="767" spans="1:24" s="3" customFormat="1" hidden="1">
      <c r="A767" s="3" t="str">
        <f t="shared" si="302"/>
        <v>b</v>
      </c>
      <c r="C767" s="12"/>
      <c r="D767" s="19" t="s">
        <v>99</v>
      </c>
      <c r="E767" s="8">
        <f t="shared" si="300"/>
        <v>0</v>
      </c>
      <c r="F767" s="8"/>
      <c r="G767" s="8"/>
      <c r="H767" s="204">
        <f t="shared" si="301"/>
        <v>0</v>
      </c>
      <c r="I767" s="204"/>
      <c r="J767" s="204"/>
      <c r="K767" s="111">
        <f t="shared" si="295"/>
        <v>0</v>
      </c>
      <c r="L767" s="111"/>
      <c r="M767" s="111"/>
      <c r="N767" s="3">
        <v>2</v>
      </c>
      <c r="P767" s="4"/>
      <c r="Q767" s="4"/>
      <c r="R767" s="4"/>
      <c r="S767" s="4"/>
      <c r="T767" s="4"/>
      <c r="U767" s="4"/>
      <c r="V767" s="4"/>
      <c r="W767" s="4"/>
      <c r="X767" s="4"/>
    </row>
    <row r="768" spans="1:24" s="3" customFormat="1" hidden="1">
      <c r="A768" s="3" t="str">
        <f t="shared" si="302"/>
        <v>b</v>
      </c>
      <c r="C768" s="12"/>
      <c r="D768" s="18" t="s">
        <v>5</v>
      </c>
      <c r="E768" s="9">
        <f t="shared" si="300"/>
        <v>0</v>
      </c>
      <c r="F768" s="9">
        <f>F769+F770+F780+F781+F782+F783</f>
        <v>0</v>
      </c>
      <c r="G768" s="9">
        <f>G769+G770+G780+G781+G782+G783</f>
        <v>0</v>
      </c>
      <c r="H768" s="158">
        <f t="shared" si="301"/>
        <v>0</v>
      </c>
      <c r="I768" s="158">
        <f>I769+I770+I780+I781+I782+I783</f>
        <v>0</v>
      </c>
      <c r="J768" s="158">
        <f>J769+J770+J780+J781+J782+J783</f>
        <v>0</v>
      </c>
      <c r="K768" s="112">
        <f t="shared" si="295"/>
        <v>0</v>
      </c>
      <c r="L768" s="112">
        <f>L769+L770+L780+L781+L782+L783</f>
        <v>0</v>
      </c>
      <c r="M768" s="112">
        <f>M769+M770+M780+M781+M782+M783</f>
        <v>0</v>
      </c>
      <c r="N768" s="3">
        <v>3</v>
      </c>
      <c r="P768" s="4"/>
      <c r="Q768" s="4"/>
      <c r="R768" s="4"/>
      <c r="S768" s="4"/>
      <c r="T768" s="4"/>
      <c r="U768" s="4"/>
      <c r="V768" s="4"/>
      <c r="W768" s="4"/>
      <c r="X768" s="4"/>
    </row>
    <row r="769" spans="1:24" s="3" customFormat="1" hidden="1">
      <c r="A769" s="3" t="str">
        <f t="shared" si="302"/>
        <v>b</v>
      </c>
      <c r="C769" s="12"/>
      <c r="D769" s="17" t="s">
        <v>301</v>
      </c>
      <c r="E769" s="10">
        <f t="shared" si="300"/>
        <v>0</v>
      </c>
      <c r="F769" s="10"/>
      <c r="G769" s="10"/>
      <c r="H769" s="159">
        <f t="shared" si="301"/>
        <v>0</v>
      </c>
      <c r="I769" s="159"/>
      <c r="J769" s="159"/>
      <c r="K769" s="113">
        <f t="shared" si="295"/>
        <v>0</v>
      </c>
      <c r="L769" s="113"/>
      <c r="M769" s="113"/>
      <c r="N769" s="3">
        <v>4</v>
      </c>
      <c r="P769" s="4">
        <f>K769-H769</f>
        <v>0</v>
      </c>
      <c r="Q769" s="4">
        <f>K769-E769</f>
        <v>0</v>
      </c>
      <c r="R769" s="4">
        <f>H769-E769</f>
        <v>0</v>
      </c>
      <c r="S769" s="4"/>
      <c r="T769" s="4"/>
      <c r="U769" s="4"/>
      <c r="V769" s="4"/>
      <c r="W769" s="4"/>
      <c r="X769" s="4"/>
    </row>
    <row r="770" spans="1:24" s="3" customFormat="1" hidden="1">
      <c r="A770" s="3" t="str">
        <f t="shared" si="302"/>
        <v>b</v>
      </c>
      <c r="C770" s="12"/>
      <c r="D770" s="17" t="s">
        <v>295</v>
      </c>
      <c r="E770" s="10">
        <f t="shared" si="300"/>
        <v>0</v>
      </c>
      <c r="F770" s="10">
        <f>F771+F772+F773+F774+F775+F776+F777+F778</f>
        <v>0</v>
      </c>
      <c r="G770" s="10">
        <f>G771+G772+G773+G774+G775+G776+G777+G778</f>
        <v>0</v>
      </c>
      <c r="H770" s="159">
        <f t="shared" si="301"/>
        <v>0</v>
      </c>
      <c r="I770" s="159">
        <f>I771+I772+I773+I774+I775+I776+I777+I778</f>
        <v>0</v>
      </c>
      <c r="J770" s="159">
        <f>J771+J772+J773+J774+J775+J776+J777+J778</f>
        <v>0</v>
      </c>
      <c r="K770" s="113">
        <f t="shared" si="295"/>
        <v>0</v>
      </c>
      <c r="L770" s="113">
        <f>L771+L772+L773+L774+L775+L776+L777+L778</f>
        <v>0</v>
      </c>
      <c r="M770" s="113">
        <f>M771+M772+M773+M774+M775+M776+M777+M778</f>
        <v>0</v>
      </c>
      <c r="N770" s="3">
        <v>5</v>
      </c>
      <c r="P770" s="4"/>
      <c r="Q770" s="4"/>
      <c r="R770" s="4"/>
      <c r="S770" s="4"/>
      <c r="T770" s="4"/>
      <c r="U770" s="4"/>
      <c r="V770" s="4"/>
      <c r="W770" s="4"/>
      <c r="X770" s="4"/>
    </row>
    <row r="771" spans="1:24" s="3" customFormat="1" ht="22.5" hidden="1">
      <c r="A771" s="3" t="s">
        <v>289</v>
      </c>
      <c r="C771" s="12"/>
      <c r="D771" s="16" t="s">
        <v>290</v>
      </c>
      <c r="E771" s="176">
        <f t="shared" si="300"/>
        <v>0</v>
      </c>
      <c r="F771" s="176"/>
      <c r="G771" s="5"/>
      <c r="H771" s="157">
        <f t="shared" si="301"/>
        <v>0</v>
      </c>
      <c r="I771" s="157"/>
      <c r="J771" s="157"/>
      <c r="K771" s="110">
        <f t="shared" si="295"/>
        <v>0</v>
      </c>
      <c r="L771" s="110"/>
      <c r="M771" s="110"/>
      <c r="N771" s="3">
        <v>6</v>
      </c>
      <c r="P771" s="4"/>
      <c r="Q771" s="4"/>
      <c r="R771" s="4"/>
      <c r="S771" s="4"/>
      <c r="T771" s="4"/>
      <c r="U771" s="4"/>
      <c r="V771" s="4"/>
      <c r="W771" s="4"/>
      <c r="X771" s="4"/>
    </row>
    <row r="772" spans="1:24" s="3" customFormat="1" hidden="1">
      <c r="A772" s="3" t="s">
        <v>289</v>
      </c>
      <c r="C772" s="12"/>
      <c r="D772" s="16" t="s">
        <v>102</v>
      </c>
      <c r="E772" s="176">
        <f t="shared" si="300"/>
        <v>0</v>
      </c>
      <c r="F772" s="176"/>
      <c r="G772" s="5"/>
      <c r="H772" s="157">
        <f t="shared" si="301"/>
        <v>0</v>
      </c>
      <c r="I772" s="157"/>
      <c r="J772" s="157"/>
      <c r="K772" s="110">
        <f t="shared" si="295"/>
        <v>0</v>
      </c>
      <c r="L772" s="110"/>
      <c r="M772" s="110"/>
      <c r="N772" s="3">
        <v>7</v>
      </c>
      <c r="P772" s="4"/>
      <c r="Q772" s="4"/>
      <c r="R772" s="4"/>
      <c r="S772" s="4"/>
      <c r="T772" s="4"/>
      <c r="U772" s="4"/>
      <c r="V772" s="4"/>
      <c r="W772" s="4"/>
      <c r="X772" s="4"/>
    </row>
    <row r="773" spans="1:24" s="3" customFormat="1" hidden="1">
      <c r="A773" s="3" t="s">
        <v>289</v>
      </c>
      <c r="C773" s="12"/>
      <c r="D773" s="16" t="s">
        <v>101</v>
      </c>
      <c r="E773" s="176">
        <f t="shared" si="300"/>
        <v>0</v>
      </c>
      <c r="F773" s="176"/>
      <c r="G773" s="5"/>
      <c r="H773" s="157">
        <f t="shared" si="301"/>
        <v>0</v>
      </c>
      <c r="I773" s="157"/>
      <c r="J773" s="157"/>
      <c r="K773" s="110">
        <f t="shared" si="295"/>
        <v>0</v>
      </c>
      <c r="L773" s="110"/>
      <c r="M773" s="110"/>
      <c r="N773" s="3">
        <v>8</v>
      </c>
      <c r="P773" s="4"/>
      <c r="Q773" s="4"/>
      <c r="R773" s="4"/>
      <c r="S773" s="4"/>
      <c r="T773" s="4"/>
      <c r="U773" s="4"/>
      <c r="V773" s="4"/>
      <c r="W773" s="4"/>
      <c r="X773" s="4"/>
    </row>
    <row r="774" spans="1:24" s="3" customFormat="1" hidden="1">
      <c r="A774" s="3" t="s">
        <v>289</v>
      </c>
      <c r="C774" s="12"/>
      <c r="D774" s="16" t="s">
        <v>291</v>
      </c>
      <c r="E774" s="176">
        <f t="shared" si="300"/>
        <v>0</v>
      </c>
      <c r="F774" s="176"/>
      <c r="G774" s="5"/>
      <c r="H774" s="157">
        <f t="shared" si="301"/>
        <v>0</v>
      </c>
      <c r="I774" s="157"/>
      <c r="J774" s="157"/>
      <c r="K774" s="110">
        <f t="shared" si="295"/>
        <v>0</v>
      </c>
      <c r="L774" s="110"/>
      <c r="M774" s="110"/>
      <c r="N774" s="3">
        <v>9</v>
      </c>
      <c r="P774" s="4"/>
      <c r="Q774" s="4"/>
      <c r="R774" s="4"/>
      <c r="S774" s="4"/>
      <c r="T774" s="4"/>
      <c r="U774" s="4"/>
      <c r="V774" s="4"/>
      <c r="W774" s="4"/>
      <c r="X774" s="4"/>
    </row>
    <row r="775" spans="1:24" s="3" customFormat="1" hidden="1">
      <c r="A775" s="3" t="s">
        <v>289</v>
      </c>
      <c r="C775" s="12"/>
      <c r="D775" s="16" t="s">
        <v>100</v>
      </c>
      <c r="E775" s="176">
        <f t="shared" si="300"/>
        <v>0</v>
      </c>
      <c r="F775" s="176"/>
      <c r="G775" s="5"/>
      <c r="H775" s="157">
        <f t="shared" si="301"/>
        <v>0</v>
      </c>
      <c r="I775" s="157"/>
      <c r="J775" s="157"/>
      <c r="K775" s="110">
        <f t="shared" si="295"/>
        <v>0</v>
      </c>
      <c r="L775" s="110"/>
      <c r="M775" s="110"/>
      <c r="N775" s="3">
        <v>10</v>
      </c>
      <c r="P775" s="4"/>
      <c r="Q775" s="4"/>
      <c r="R775" s="4"/>
      <c r="S775" s="4"/>
      <c r="T775" s="4"/>
      <c r="U775" s="4"/>
      <c r="V775" s="4"/>
      <c r="W775" s="4"/>
      <c r="X775" s="4"/>
    </row>
    <row r="776" spans="1:24" s="3" customFormat="1" ht="33.75" hidden="1">
      <c r="A776" s="3" t="s">
        <v>289</v>
      </c>
      <c r="C776" s="12"/>
      <c r="D776" s="16" t="s">
        <v>292</v>
      </c>
      <c r="E776" s="176">
        <f t="shared" si="300"/>
        <v>0</v>
      </c>
      <c r="F776" s="176"/>
      <c r="G776" s="5"/>
      <c r="H776" s="157">
        <f t="shared" si="301"/>
        <v>0</v>
      </c>
      <c r="I776" s="157"/>
      <c r="J776" s="157"/>
      <c r="K776" s="110">
        <f t="shared" si="295"/>
        <v>0</v>
      </c>
      <c r="L776" s="110"/>
      <c r="M776" s="110"/>
      <c r="N776" s="3">
        <v>11</v>
      </c>
      <c r="P776" s="4"/>
      <c r="Q776" s="4"/>
      <c r="R776" s="4"/>
      <c r="S776" s="4"/>
      <c r="T776" s="4"/>
      <c r="U776" s="4"/>
      <c r="V776" s="4"/>
      <c r="W776" s="4"/>
      <c r="X776" s="4"/>
    </row>
    <row r="777" spans="1:24" s="3" customFormat="1" ht="33.75" hidden="1">
      <c r="A777" s="3" t="s">
        <v>289</v>
      </c>
      <c r="C777" s="12"/>
      <c r="D777" s="16" t="s">
        <v>293</v>
      </c>
      <c r="E777" s="176">
        <f t="shared" si="300"/>
        <v>0</v>
      </c>
      <c r="F777" s="176"/>
      <c r="G777" s="5"/>
      <c r="H777" s="157">
        <f t="shared" si="301"/>
        <v>0</v>
      </c>
      <c r="I777" s="157"/>
      <c r="J777" s="157"/>
      <c r="K777" s="110">
        <f t="shared" si="295"/>
        <v>0</v>
      </c>
      <c r="L777" s="110"/>
      <c r="M777" s="110"/>
      <c r="N777" s="3">
        <v>12</v>
      </c>
      <c r="P777" s="4"/>
      <c r="Q777" s="4"/>
      <c r="R777" s="4"/>
      <c r="S777" s="4"/>
      <c r="T777" s="4"/>
      <c r="U777" s="4"/>
      <c r="V777" s="4"/>
      <c r="W777" s="4"/>
      <c r="X777" s="4"/>
    </row>
    <row r="778" spans="1:24" s="3" customFormat="1" ht="22.5" hidden="1">
      <c r="A778" s="3" t="s">
        <v>289</v>
      </c>
      <c r="C778" s="12"/>
      <c r="D778" s="16" t="s">
        <v>294</v>
      </c>
      <c r="E778" s="176">
        <f t="shared" si="300"/>
        <v>0</v>
      </c>
      <c r="F778" s="176"/>
      <c r="G778" s="5"/>
      <c r="H778" s="157">
        <f t="shared" si="301"/>
        <v>0</v>
      </c>
      <c r="I778" s="157"/>
      <c r="J778" s="157"/>
      <c r="K778" s="110">
        <f t="shared" si="295"/>
        <v>0</v>
      </c>
      <c r="L778" s="110"/>
      <c r="M778" s="110"/>
      <c r="N778" s="3">
        <v>13</v>
      </c>
      <c r="P778" s="4"/>
      <c r="Q778" s="4"/>
      <c r="R778" s="4"/>
      <c r="S778" s="4"/>
      <c r="T778" s="4"/>
      <c r="U778" s="4"/>
      <c r="V778" s="4"/>
      <c r="W778" s="4"/>
      <c r="X778" s="4"/>
    </row>
    <row r="779" spans="1:24" s="3" customFormat="1" hidden="1">
      <c r="A779" s="3" t="str">
        <f t="shared" si="302"/>
        <v>b</v>
      </c>
      <c r="C779" s="12"/>
      <c r="D779" s="17" t="s">
        <v>296</v>
      </c>
      <c r="E779" s="10"/>
      <c r="F779" s="10"/>
      <c r="G779" s="10"/>
      <c r="H779" s="159"/>
      <c r="I779" s="159"/>
      <c r="J779" s="159"/>
      <c r="K779" s="113">
        <f t="shared" si="295"/>
        <v>0</v>
      </c>
      <c r="L779" s="113"/>
      <c r="M779" s="113"/>
      <c r="N779" s="3">
        <v>14</v>
      </c>
      <c r="P779" s="4"/>
      <c r="Q779" s="4"/>
      <c r="R779" s="4"/>
      <c r="S779" s="4"/>
      <c r="T779" s="4"/>
      <c r="U779" s="4"/>
      <c r="V779" s="4"/>
      <c r="W779" s="4"/>
      <c r="X779" s="4"/>
    </row>
    <row r="780" spans="1:24" s="3" customFormat="1" hidden="1">
      <c r="A780" s="3" t="str">
        <f t="shared" si="302"/>
        <v>b</v>
      </c>
      <c r="C780" s="12"/>
      <c r="D780" s="17" t="s">
        <v>297</v>
      </c>
      <c r="E780" s="10">
        <f t="shared" ref="E780:E798" si="303">F780+G780</f>
        <v>0</v>
      </c>
      <c r="F780" s="10"/>
      <c r="G780" s="10"/>
      <c r="H780" s="159">
        <f t="shared" ref="H780:H798" si="304">I780+J780</f>
        <v>0</v>
      </c>
      <c r="I780" s="159"/>
      <c r="J780" s="159"/>
      <c r="K780" s="113">
        <f t="shared" si="295"/>
        <v>0</v>
      </c>
      <c r="L780" s="113">
        <v>0</v>
      </c>
      <c r="M780" s="113"/>
      <c r="N780" s="3">
        <v>15</v>
      </c>
      <c r="P780" s="4"/>
      <c r="Q780" s="4"/>
      <c r="R780" s="4"/>
      <c r="S780" s="4"/>
      <c r="T780" s="4"/>
      <c r="U780" s="4"/>
      <c r="V780" s="4"/>
      <c r="W780" s="4"/>
      <c r="X780" s="4"/>
    </row>
    <row r="781" spans="1:24" s="3" customFormat="1" hidden="1">
      <c r="A781" s="3" t="str">
        <f t="shared" si="302"/>
        <v>b</v>
      </c>
      <c r="C781" s="12"/>
      <c r="D781" s="17" t="s">
        <v>298</v>
      </c>
      <c r="E781" s="10">
        <f t="shared" si="303"/>
        <v>0</v>
      </c>
      <c r="F781" s="10"/>
      <c r="G781" s="10"/>
      <c r="H781" s="159">
        <f t="shared" si="304"/>
        <v>0</v>
      </c>
      <c r="I781" s="159"/>
      <c r="J781" s="159"/>
      <c r="K781" s="113">
        <f t="shared" si="295"/>
        <v>0</v>
      </c>
      <c r="L781" s="113"/>
      <c r="M781" s="113"/>
      <c r="N781" s="3">
        <v>16</v>
      </c>
      <c r="P781" s="4"/>
      <c r="Q781" s="4"/>
      <c r="R781" s="4"/>
      <c r="S781" s="4"/>
      <c r="T781" s="4"/>
      <c r="U781" s="4"/>
      <c r="V781" s="4"/>
      <c r="W781" s="4"/>
      <c r="X781" s="4"/>
    </row>
    <row r="782" spans="1:24" s="3" customFormat="1" hidden="1">
      <c r="A782" s="3" t="str">
        <f t="shared" si="302"/>
        <v>b</v>
      </c>
      <c r="C782" s="12"/>
      <c r="D782" s="17" t="s">
        <v>299</v>
      </c>
      <c r="E782" s="10">
        <f t="shared" si="303"/>
        <v>0</v>
      </c>
      <c r="F782" s="10"/>
      <c r="G782" s="10"/>
      <c r="H782" s="159">
        <f t="shared" si="304"/>
        <v>0</v>
      </c>
      <c r="I782" s="159"/>
      <c r="J782" s="159"/>
      <c r="K782" s="113">
        <f t="shared" si="295"/>
        <v>0</v>
      </c>
      <c r="L782" s="113"/>
      <c r="M782" s="113"/>
      <c r="N782" s="3">
        <v>17</v>
      </c>
      <c r="P782" s="4"/>
      <c r="Q782" s="4"/>
      <c r="R782" s="4"/>
      <c r="S782" s="4"/>
      <c r="T782" s="4"/>
      <c r="U782" s="4"/>
      <c r="V782" s="4"/>
      <c r="W782" s="4"/>
      <c r="X782" s="4"/>
    </row>
    <row r="783" spans="1:24" s="3" customFormat="1" hidden="1">
      <c r="A783" s="3" t="str">
        <f t="shared" si="302"/>
        <v>b</v>
      </c>
      <c r="C783" s="12"/>
      <c r="D783" s="17" t="s">
        <v>300</v>
      </c>
      <c r="E783" s="10">
        <f t="shared" si="303"/>
        <v>0</v>
      </c>
      <c r="F783" s="10"/>
      <c r="G783" s="10"/>
      <c r="H783" s="159">
        <f t="shared" si="304"/>
        <v>0</v>
      </c>
      <c r="I783" s="159"/>
      <c r="J783" s="159"/>
      <c r="K783" s="113">
        <f t="shared" si="295"/>
        <v>0</v>
      </c>
      <c r="L783" s="113"/>
      <c r="M783" s="113"/>
      <c r="N783" s="3">
        <v>18</v>
      </c>
      <c r="P783" s="4"/>
      <c r="Q783" s="4"/>
      <c r="R783" s="4"/>
      <c r="S783" s="4"/>
      <c r="T783" s="4"/>
      <c r="U783" s="4"/>
      <c r="V783" s="4"/>
      <c r="W783" s="4"/>
      <c r="X783" s="4"/>
    </row>
    <row r="784" spans="1:24" s="3" customFormat="1" hidden="1">
      <c r="A784" s="3" t="str">
        <f t="shared" si="302"/>
        <v>b</v>
      </c>
      <c r="C784" s="12"/>
      <c r="D784" s="18" t="s">
        <v>21</v>
      </c>
      <c r="E784" s="9">
        <f t="shared" si="303"/>
        <v>0</v>
      </c>
      <c r="F784" s="9"/>
      <c r="G784" s="9"/>
      <c r="H784" s="158">
        <f t="shared" si="304"/>
        <v>0</v>
      </c>
      <c r="I784" s="158"/>
      <c r="J784" s="158"/>
      <c r="K784" s="112">
        <f t="shared" si="295"/>
        <v>0</v>
      </c>
      <c r="L784" s="112"/>
      <c r="M784" s="112"/>
      <c r="N784" s="3">
        <v>19</v>
      </c>
      <c r="P784" s="4"/>
      <c r="Q784" s="4"/>
      <c r="R784" s="4"/>
      <c r="S784" s="4"/>
      <c r="T784" s="4"/>
      <c r="U784" s="4"/>
      <c r="V784" s="4"/>
      <c r="W784" s="4"/>
      <c r="X784" s="4"/>
    </row>
    <row r="785" spans="1:24" s="3" customFormat="1" ht="12" hidden="1" customHeight="1">
      <c r="A785" s="3" t="str">
        <f t="shared" si="302"/>
        <v>b</v>
      </c>
      <c r="C785" s="12"/>
      <c r="D785" s="18" t="s">
        <v>120</v>
      </c>
      <c r="E785" s="9">
        <f t="shared" si="303"/>
        <v>0</v>
      </c>
      <c r="F785" s="9"/>
      <c r="G785" s="9"/>
      <c r="H785" s="158">
        <f t="shared" si="304"/>
        <v>0</v>
      </c>
      <c r="I785" s="158"/>
      <c r="J785" s="158"/>
      <c r="K785" s="112">
        <f t="shared" si="295"/>
        <v>0</v>
      </c>
      <c r="L785" s="112"/>
      <c r="M785" s="112"/>
      <c r="N785" s="3">
        <v>20</v>
      </c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8" hidden="1">
      <c r="A786" s="21" t="str">
        <f t="shared" si="302"/>
        <v>b</v>
      </c>
      <c r="B786" s="21" t="s">
        <v>114</v>
      </c>
      <c r="C786" s="7" t="s">
        <v>126</v>
      </c>
      <c r="D786" s="22"/>
      <c r="E786" s="176">
        <f t="shared" si="303"/>
        <v>0</v>
      </c>
      <c r="F786" s="176">
        <f>F788+F804+F805</f>
        <v>0</v>
      </c>
      <c r="G786" s="5">
        <f>G788+G804+G805</f>
        <v>0</v>
      </c>
      <c r="H786" s="157">
        <f t="shared" si="304"/>
        <v>0</v>
      </c>
      <c r="I786" s="157">
        <f>I788+I804+I805</f>
        <v>0</v>
      </c>
      <c r="J786" s="157">
        <f>J788+J804+J805</f>
        <v>0</v>
      </c>
      <c r="K786" s="110">
        <f t="shared" si="295"/>
        <v>0</v>
      </c>
      <c r="L786" s="110">
        <f>L788+L804+L805</f>
        <v>0</v>
      </c>
      <c r="M786" s="110">
        <f>M788+M804+M805</f>
        <v>0</v>
      </c>
      <c r="N786" s="3">
        <v>1</v>
      </c>
    </row>
    <row r="787" spans="1:24" s="3" customFormat="1" hidden="1">
      <c r="A787" s="3" t="str">
        <f t="shared" si="302"/>
        <v>b</v>
      </c>
      <c r="C787" s="12"/>
      <c r="D787" s="19" t="s">
        <v>99</v>
      </c>
      <c r="E787" s="8">
        <f t="shared" si="303"/>
        <v>0</v>
      </c>
      <c r="F787" s="8"/>
      <c r="G787" s="8"/>
      <c r="H787" s="204">
        <f t="shared" si="304"/>
        <v>0</v>
      </c>
      <c r="I787" s="204"/>
      <c r="J787" s="204"/>
      <c r="K787" s="111">
        <f t="shared" si="295"/>
        <v>0</v>
      </c>
      <c r="L787" s="111"/>
      <c r="M787" s="111"/>
      <c r="N787" s="3">
        <v>2</v>
      </c>
      <c r="P787" s="4"/>
      <c r="Q787" s="4"/>
      <c r="R787" s="4"/>
      <c r="S787" s="4"/>
      <c r="T787" s="4"/>
      <c r="U787" s="4"/>
      <c r="V787" s="4"/>
      <c r="W787" s="4"/>
      <c r="X787" s="4"/>
    </row>
    <row r="788" spans="1:24" hidden="1">
      <c r="A788" s="21" t="str">
        <f t="shared" si="302"/>
        <v>b</v>
      </c>
      <c r="C788" s="28"/>
      <c r="D788" s="23" t="s">
        <v>5</v>
      </c>
      <c r="E788" s="9">
        <f t="shared" si="303"/>
        <v>0</v>
      </c>
      <c r="F788" s="9">
        <f>F789+F790+F800+F801+F802+F803</f>
        <v>0</v>
      </c>
      <c r="G788" s="9">
        <f>G789+G790+G800+G801+G802+G803</f>
        <v>0</v>
      </c>
      <c r="H788" s="158">
        <f t="shared" si="304"/>
        <v>0</v>
      </c>
      <c r="I788" s="158">
        <f>I789+I790+I800+I801+I802+I803</f>
        <v>0</v>
      </c>
      <c r="J788" s="158">
        <f>J789+J790+J800+J801+J802+J803</f>
        <v>0</v>
      </c>
      <c r="K788" s="112">
        <f t="shared" si="295"/>
        <v>0</v>
      </c>
      <c r="L788" s="112">
        <f>L789+L790+L800+L801+L802+L803</f>
        <v>0</v>
      </c>
      <c r="M788" s="112">
        <f>M789+M790+M800+M801+M802+M803</f>
        <v>0</v>
      </c>
      <c r="N788" s="3">
        <v>3</v>
      </c>
    </row>
    <row r="789" spans="1:24" s="3" customFormat="1" hidden="1">
      <c r="A789" s="3" t="str">
        <f t="shared" si="302"/>
        <v>b</v>
      </c>
      <c r="C789" s="12"/>
      <c r="D789" s="17" t="s">
        <v>301</v>
      </c>
      <c r="E789" s="10">
        <f t="shared" si="303"/>
        <v>0</v>
      </c>
      <c r="F789" s="10"/>
      <c r="G789" s="10"/>
      <c r="H789" s="159">
        <f t="shared" si="304"/>
        <v>0</v>
      </c>
      <c r="I789" s="159"/>
      <c r="J789" s="159"/>
      <c r="K789" s="113">
        <f t="shared" si="295"/>
        <v>0</v>
      </c>
      <c r="L789" s="113"/>
      <c r="M789" s="113"/>
      <c r="N789" s="3">
        <v>4</v>
      </c>
      <c r="P789" s="4">
        <f>K789-H789</f>
        <v>0</v>
      </c>
      <c r="Q789" s="4">
        <f>K789-E789</f>
        <v>0</v>
      </c>
      <c r="R789" s="4">
        <f>H789-E789</f>
        <v>0</v>
      </c>
      <c r="S789" s="4"/>
      <c r="T789" s="4"/>
      <c r="U789" s="4"/>
      <c r="V789" s="4"/>
      <c r="W789" s="4"/>
      <c r="X789" s="4"/>
    </row>
    <row r="790" spans="1:24" hidden="1">
      <c r="A790" s="21" t="str">
        <f t="shared" si="302"/>
        <v>b</v>
      </c>
      <c r="C790" s="28"/>
      <c r="D790" s="17" t="s">
        <v>295</v>
      </c>
      <c r="E790" s="10">
        <f t="shared" si="303"/>
        <v>0</v>
      </c>
      <c r="F790" s="10">
        <f>F791+F792+F793+F794+F795+F796+F797+F798</f>
        <v>0</v>
      </c>
      <c r="G790" s="10">
        <f>G791+G792+G793+G794+G795+G796+G797+G798</f>
        <v>0</v>
      </c>
      <c r="H790" s="159">
        <f t="shared" si="304"/>
        <v>0</v>
      </c>
      <c r="I790" s="159">
        <f>I791+I792+I793+I794+I795+I796+I797+I798</f>
        <v>0</v>
      </c>
      <c r="J790" s="159">
        <f>J791+J792+J793+J794+J795+J796+J797+J798</f>
        <v>0</v>
      </c>
      <c r="K790" s="113">
        <f t="shared" si="295"/>
        <v>0</v>
      </c>
      <c r="L790" s="113">
        <f>L791+L792+L793+L794+L795+L796+L797+L798</f>
        <v>0</v>
      </c>
      <c r="M790" s="113">
        <f>M791+M792+M793+M794+M795+M796+M797+M798</f>
        <v>0</v>
      </c>
      <c r="N790" s="3">
        <v>5</v>
      </c>
    </row>
    <row r="791" spans="1:24" s="3" customFormat="1" ht="22.5" hidden="1">
      <c r="A791" s="3" t="s">
        <v>289</v>
      </c>
      <c r="C791" s="12"/>
      <c r="D791" s="16" t="s">
        <v>290</v>
      </c>
      <c r="E791" s="176">
        <f t="shared" si="303"/>
        <v>0</v>
      </c>
      <c r="F791" s="176"/>
      <c r="G791" s="5"/>
      <c r="H791" s="157">
        <f t="shared" si="304"/>
        <v>0</v>
      </c>
      <c r="I791" s="157"/>
      <c r="J791" s="157"/>
      <c r="K791" s="110">
        <f t="shared" ref="K791:K854" si="305">L791+M791</f>
        <v>0</v>
      </c>
      <c r="L791" s="110"/>
      <c r="M791" s="110"/>
      <c r="N791" s="3">
        <v>6</v>
      </c>
      <c r="P791" s="4"/>
      <c r="Q791" s="4"/>
      <c r="R791" s="4"/>
      <c r="S791" s="4"/>
      <c r="T791" s="4"/>
      <c r="U791" s="4"/>
      <c r="V791" s="4"/>
      <c r="W791" s="4"/>
      <c r="X791" s="4"/>
    </row>
    <row r="792" spans="1:24" s="3" customFormat="1" hidden="1">
      <c r="A792" s="3" t="s">
        <v>289</v>
      </c>
      <c r="C792" s="12"/>
      <c r="D792" s="16" t="s">
        <v>102</v>
      </c>
      <c r="E792" s="176">
        <f t="shared" si="303"/>
        <v>0</v>
      </c>
      <c r="F792" s="176"/>
      <c r="G792" s="5"/>
      <c r="H792" s="157">
        <f t="shared" si="304"/>
        <v>0</v>
      </c>
      <c r="I792" s="157"/>
      <c r="J792" s="157"/>
      <c r="K792" s="110">
        <f t="shared" si="305"/>
        <v>0</v>
      </c>
      <c r="L792" s="110"/>
      <c r="M792" s="110"/>
      <c r="N792" s="3">
        <v>7</v>
      </c>
      <c r="P792" s="4"/>
      <c r="Q792" s="4"/>
      <c r="R792" s="4"/>
      <c r="S792" s="4"/>
      <c r="T792" s="4"/>
      <c r="U792" s="4"/>
      <c r="V792" s="4"/>
      <c r="W792" s="4"/>
      <c r="X792" s="4"/>
    </row>
    <row r="793" spans="1:24" s="3" customFormat="1" hidden="1">
      <c r="A793" s="3" t="s">
        <v>289</v>
      </c>
      <c r="C793" s="12"/>
      <c r="D793" s="16" t="s">
        <v>101</v>
      </c>
      <c r="E793" s="176">
        <f t="shared" si="303"/>
        <v>0</v>
      </c>
      <c r="F793" s="176"/>
      <c r="G793" s="5"/>
      <c r="H793" s="157">
        <f t="shared" si="304"/>
        <v>0</v>
      </c>
      <c r="I793" s="157"/>
      <c r="J793" s="157"/>
      <c r="K793" s="110">
        <f t="shared" si="305"/>
        <v>0</v>
      </c>
      <c r="L793" s="110"/>
      <c r="M793" s="110"/>
      <c r="N793" s="3">
        <v>8</v>
      </c>
      <c r="P793" s="4"/>
      <c r="Q793" s="4"/>
      <c r="R793" s="4"/>
      <c r="S793" s="4"/>
      <c r="T793" s="4"/>
      <c r="U793" s="4"/>
      <c r="V793" s="4"/>
      <c r="W793" s="4"/>
      <c r="X793" s="4"/>
    </row>
    <row r="794" spans="1:24" s="3" customFormat="1" hidden="1">
      <c r="A794" s="3" t="s">
        <v>289</v>
      </c>
      <c r="C794" s="12"/>
      <c r="D794" s="16" t="s">
        <v>291</v>
      </c>
      <c r="E794" s="176">
        <f t="shared" si="303"/>
        <v>0</v>
      </c>
      <c r="F794" s="176"/>
      <c r="G794" s="5"/>
      <c r="H794" s="157">
        <f t="shared" si="304"/>
        <v>0</v>
      </c>
      <c r="I794" s="157"/>
      <c r="J794" s="157"/>
      <c r="K794" s="110">
        <f t="shared" si="305"/>
        <v>0</v>
      </c>
      <c r="L794" s="110">
        <v>0</v>
      </c>
      <c r="M794" s="110"/>
      <c r="N794" s="3">
        <v>9</v>
      </c>
      <c r="P794" s="4"/>
      <c r="Q794" s="4"/>
      <c r="R794" s="4"/>
      <c r="S794" s="4"/>
      <c r="T794" s="4"/>
      <c r="U794" s="4"/>
      <c r="V794" s="4"/>
      <c r="W794" s="4"/>
      <c r="X794" s="4"/>
    </row>
    <row r="795" spans="1:24" s="3" customFormat="1" hidden="1">
      <c r="A795" s="3" t="s">
        <v>289</v>
      </c>
      <c r="C795" s="12"/>
      <c r="D795" s="16" t="s">
        <v>100</v>
      </c>
      <c r="E795" s="176">
        <f t="shared" si="303"/>
        <v>0</v>
      </c>
      <c r="F795" s="176"/>
      <c r="G795" s="5"/>
      <c r="H795" s="157">
        <f t="shared" si="304"/>
        <v>0</v>
      </c>
      <c r="I795" s="157"/>
      <c r="J795" s="157"/>
      <c r="K795" s="110">
        <f t="shared" si="305"/>
        <v>0</v>
      </c>
      <c r="L795" s="110">
        <v>0</v>
      </c>
      <c r="M795" s="110"/>
      <c r="N795" s="3">
        <v>10</v>
      </c>
      <c r="P795" s="4"/>
      <c r="Q795" s="4"/>
      <c r="R795" s="4"/>
      <c r="S795" s="4"/>
      <c r="T795" s="4"/>
      <c r="U795" s="4"/>
      <c r="V795" s="4"/>
      <c r="W795" s="4"/>
      <c r="X795" s="4"/>
    </row>
    <row r="796" spans="1:24" s="3" customFormat="1" ht="33.75" hidden="1">
      <c r="A796" s="3" t="s">
        <v>289</v>
      </c>
      <c r="C796" s="12"/>
      <c r="D796" s="16" t="s">
        <v>292</v>
      </c>
      <c r="E796" s="176">
        <f t="shared" si="303"/>
        <v>0</v>
      </c>
      <c r="F796" s="176"/>
      <c r="G796" s="5"/>
      <c r="H796" s="157">
        <f t="shared" si="304"/>
        <v>0</v>
      </c>
      <c r="I796" s="157"/>
      <c r="J796" s="157"/>
      <c r="K796" s="110">
        <f t="shared" si="305"/>
        <v>0</v>
      </c>
      <c r="L796" s="110">
        <v>0</v>
      </c>
      <c r="M796" s="110"/>
      <c r="N796" s="3">
        <v>11</v>
      </c>
      <c r="P796" s="4"/>
      <c r="Q796" s="4"/>
      <c r="R796" s="4"/>
      <c r="S796" s="4"/>
      <c r="T796" s="4"/>
      <c r="U796" s="4"/>
      <c r="V796" s="4"/>
      <c r="W796" s="4"/>
      <c r="X796" s="4"/>
    </row>
    <row r="797" spans="1:24" s="3" customFormat="1" ht="33.75" hidden="1">
      <c r="A797" s="3" t="s">
        <v>289</v>
      </c>
      <c r="C797" s="12"/>
      <c r="D797" s="16" t="s">
        <v>293</v>
      </c>
      <c r="E797" s="176">
        <f t="shared" si="303"/>
        <v>0</v>
      </c>
      <c r="F797" s="176"/>
      <c r="G797" s="5"/>
      <c r="H797" s="157">
        <f t="shared" si="304"/>
        <v>0</v>
      </c>
      <c r="I797" s="157"/>
      <c r="J797" s="157"/>
      <c r="K797" s="110">
        <f t="shared" si="305"/>
        <v>0</v>
      </c>
      <c r="L797" s="110">
        <v>0</v>
      </c>
      <c r="M797" s="110"/>
      <c r="N797" s="3">
        <v>12</v>
      </c>
      <c r="P797" s="4"/>
      <c r="Q797" s="4"/>
      <c r="R797" s="4"/>
      <c r="S797" s="4"/>
      <c r="T797" s="4"/>
      <c r="U797" s="4"/>
      <c r="V797" s="4"/>
      <c r="W797" s="4"/>
      <c r="X797" s="4"/>
    </row>
    <row r="798" spans="1:24" s="3" customFormat="1" ht="22.5" hidden="1">
      <c r="A798" s="3" t="s">
        <v>289</v>
      </c>
      <c r="C798" s="12"/>
      <c r="D798" s="16" t="s">
        <v>294</v>
      </c>
      <c r="E798" s="176">
        <f t="shared" si="303"/>
        <v>0</v>
      </c>
      <c r="F798" s="176"/>
      <c r="G798" s="5"/>
      <c r="H798" s="157">
        <f t="shared" si="304"/>
        <v>0</v>
      </c>
      <c r="I798" s="157"/>
      <c r="J798" s="157"/>
      <c r="K798" s="110">
        <f t="shared" si="305"/>
        <v>0</v>
      </c>
      <c r="L798" s="110"/>
      <c r="M798" s="110"/>
      <c r="N798" s="3">
        <v>13</v>
      </c>
      <c r="P798" s="4"/>
      <c r="Q798" s="4"/>
      <c r="R798" s="4"/>
      <c r="S798" s="4"/>
      <c r="T798" s="4"/>
      <c r="U798" s="4"/>
      <c r="V798" s="4"/>
      <c r="W798" s="4"/>
      <c r="X798" s="4"/>
    </row>
    <row r="799" spans="1:24" s="3" customFormat="1" hidden="1">
      <c r="A799" s="3" t="str">
        <f t="shared" si="302"/>
        <v>b</v>
      </c>
      <c r="C799" s="12"/>
      <c r="D799" s="17" t="s">
        <v>296</v>
      </c>
      <c r="E799" s="10"/>
      <c r="F799" s="10"/>
      <c r="G799" s="10"/>
      <c r="H799" s="159"/>
      <c r="I799" s="159"/>
      <c r="J799" s="159"/>
      <c r="K799" s="113">
        <f t="shared" si="305"/>
        <v>0</v>
      </c>
      <c r="L799" s="113"/>
      <c r="M799" s="113"/>
      <c r="N799" s="3">
        <v>14</v>
      </c>
      <c r="P799" s="4"/>
      <c r="Q799" s="4"/>
      <c r="R799" s="4"/>
      <c r="S799" s="4"/>
      <c r="T799" s="4"/>
      <c r="U799" s="4"/>
      <c r="V799" s="4"/>
      <c r="W799" s="4"/>
      <c r="X799" s="4"/>
    </row>
    <row r="800" spans="1:24" hidden="1">
      <c r="A800" s="21" t="str">
        <f t="shared" si="302"/>
        <v>b</v>
      </c>
      <c r="C800" s="28"/>
      <c r="D800" s="17" t="s">
        <v>297</v>
      </c>
      <c r="E800" s="10">
        <f t="shared" ref="E800:E805" si="306">F800+G800</f>
        <v>0</v>
      </c>
      <c r="F800" s="10"/>
      <c r="G800" s="10"/>
      <c r="H800" s="159">
        <f t="shared" ref="H800:H805" si="307">I800+J800</f>
        <v>0</v>
      </c>
      <c r="I800" s="159"/>
      <c r="J800" s="159"/>
      <c r="K800" s="113">
        <f t="shared" si="305"/>
        <v>0</v>
      </c>
      <c r="L800" s="113"/>
      <c r="M800" s="113"/>
      <c r="N800" s="3">
        <v>15</v>
      </c>
    </row>
    <row r="801" spans="1:24" s="3" customFormat="1" hidden="1">
      <c r="A801" s="3" t="str">
        <f t="shared" si="302"/>
        <v>b</v>
      </c>
      <c r="C801" s="12"/>
      <c r="D801" s="17" t="s">
        <v>298</v>
      </c>
      <c r="E801" s="10">
        <f t="shared" si="306"/>
        <v>0</v>
      </c>
      <c r="F801" s="10"/>
      <c r="G801" s="10"/>
      <c r="H801" s="159">
        <f t="shared" si="307"/>
        <v>0</v>
      </c>
      <c r="I801" s="159"/>
      <c r="J801" s="159"/>
      <c r="K801" s="113">
        <f t="shared" si="305"/>
        <v>0</v>
      </c>
      <c r="L801" s="113"/>
      <c r="M801" s="113"/>
      <c r="N801" s="3">
        <v>16</v>
      </c>
      <c r="P801" s="4"/>
      <c r="Q801" s="4"/>
      <c r="R801" s="4"/>
      <c r="S801" s="4"/>
      <c r="T801" s="4"/>
      <c r="U801" s="4"/>
      <c r="V801" s="4"/>
      <c r="W801" s="4"/>
      <c r="X801" s="4"/>
    </row>
    <row r="802" spans="1:24" s="3" customFormat="1" hidden="1">
      <c r="A802" s="3" t="str">
        <f t="shared" si="302"/>
        <v>b</v>
      </c>
      <c r="C802" s="12"/>
      <c r="D802" s="17" t="s">
        <v>299</v>
      </c>
      <c r="E802" s="10">
        <f t="shared" si="306"/>
        <v>0</v>
      </c>
      <c r="F802" s="10"/>
      <c r="G802" s="10"/>
      <c r="H802" s="159">
        <f t="shared" si="307"/>
        <v>0</v>
      </c>
      <c r="I802" s="159"/>
      <c r="J802" s="159"/>
      <c r="K802" s="113">
        <f t="shared" si="305"/>
        <v>0</v>
      </c>
      <c r="L802" s="113"/>
      <c r="M802" s="113"/>
      <c r="N802" s="3">
        <v>17</v>
      </c>
      <c r="P802" s="4"/>
      <c r="Q802" s="4"/>
      <c r="R802" s="4"/>
      <c r="S802" s="4"/>
      <c r="T802" s="4"/>
      <c r="U802" s="4"/>
      <c r="V802" s="4"/>
      <c r="W802" s="4"/>
      <c r="X802" s="4"/>
    </row>
    <row r="803" spans="1:24" s="3" customFormat="1" hidden="1">
      <c r="A803" s="3" t="str">
        <f t="shared" si="302"/>
        <v>b</v>
      </c>
      <c r="C803" s="12"/>
      <c r="D803" s="17" t="s">
        <v>300</v>
      </c>
      <c r="E803" s="10">
        <f t="shared" si="306"/>
        <v>0</v>
      </c>
      <c r="F803" s="10"/>
      <c r="G803" s="10"/>
      <c r="H803" s="159">
        <f t="shared" si="307"/>
        <v>0</v>
      </c>
      <c r="I803" s="159"/>
      <c r="J803" s="159"/>
      <c r="K803" s="113">
        <f t="shared" si="305"/>
        <v>0</v>
      </c>
      <c r="L803" s="113"/>
      <c r="M803" s="113"/>
      <c r="N803" s="3">
        <v>18</v>
      </c>
      <c r="P803" s="4"/>
      <c r="Q803" s="4"/>
      <c r="R803" s="4"/>
      <c r="S803" s="4"/>
      <c r="T803" s="4"/>
      <c r="U803" s="4"/>
      <c r="V803" s="4"/>
      <c r="W803" s="4"/>
      <c r="X803" s="4"/>
    </row>
    <row r="804" spans="1:24" s="3" customFormat="1" hidden="1">
      <c r="A804" s="3" t="str">
        <f t="shared" si="302"/>
        <v>b</v>
      </c>
      <c r="C804" s="12"/>
      <c r="D804" s="18" t="s">
        <v>21</v>
      </c>
      <c r="E804" s="9">
        <f t="shared" si="306"/>
        <v>0</v>
      </c>
      <c r="F804" s="9"/>
      <c r="G804" s="9"/>
      <c r="H804" s="158">
        <f t="shared" si="307"/>
        <v>0</v>
      </c>
      <c r="I804" s="158"/>
      <c r="J804" s="158"/>
      <c r="K804" s="112">
        <f t="shared" si="305"/>
        <v>0</v>
      </c>
      <c r="L804" s="112"/>
      <c r="M804" s="112"/>
      <c r="N804" s="3">
        <v>19</v>
      </c>
      <c r="P804" s="4"/>
      <c r="Q804" s="4"/>
      <c r="R804" s="4"/>
      <c r="S804" s="4"/>
      <c r="T804" s="4"/>
      <c r="U804" s="4"/>
      <c r="V804" s="4"/>
      <c r="W804" s="4"/>
      <c r="X804" s="4"/>
    </row>
    <row r="805" spans="1:24" s="3" customFormat="1" hidden="1">
      <c r="A805" s="3" t="str">
        <f t="shared" si="302"/>
        <v>b</v>
      </c>
      <c r="C805" s="12"/>
      <c r="D805" s="18" t="s">
        <v>120</v>
      </c>
      <c r="E805" s="9">
        <f t="shared" si="306"/>
        <v>0</v>
      </c>
      <c r="F805" s="9"/>
      <c r="G805" s="9"/>
      <c r="H805" s="158">
        <f t="shared" si="307"/>
        <v>0</v>
      </c>
      <c r="I805" s="158"/>
      <c r="J805" s="158"/>
      <c r="K805" s="112">
        <f t="shared" si="305"/>
        <v>0</v>
      </c>
      <c r="L805" s="112"/>
      <c r="M805" s="112"/>
      <c r="N805" s="3">
        <v>20</v>
      </c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0.75" hidden="1" customHeight="1">
      <c r="A806" s="21" t="str">
        <f t="shared" si="302"/>
        <v>b</v>
      </c>
      <c r="B806" s="21" t="s">
        <v>114</v>
      </c>
      <c r="C806" s="7" t="s">
        <v>127</v>
      </c>
      <c r="D806" s="22"/>
      <c r="E806" s="176">
        <f>F806+G806</f>
        <v>0</v>
      </c>
      <c r="F806" s="176">
        <f>F808+F824+F825</f>
        <v>0</v>
      </c>
      <c r="G806" s="5">
        <f>G808+G824+G825</f>
        <v>0</v>
      </c>
      <c r="H806" s="157">
        <f>I806+J806</f>
        <v>0</v>
      </c>
      <c r="I806" s="157">
        <f>I808+I824+I825</f>
        <v>0</v>
      </c>
      <c r="J806" s="157">
        <f>J808+J824+J825</f>
        <v>0</v>
      </c>
      <c r="K806" s="110">
        <f t="shared" si="305"/>
        <v>0</v>
      </c>
      <c r="L806" s="110">
        <f>L808+L824+L825</f>
        <v>0</v>
      </c>
      <c r="M806" s="110">
        <f>M808+M824+M825</f>
        <v>0</v>
      </c>
      <c r="N806" s="3">
        <v>1</v>
      </c>
    </row>
    <row r="807" spans="1:24" s="3" customFormat="1" hidden="1">
      <c r="A807" s="3" t="str">
        <f t="shared" si="302"/>
        <v>b</v>
      </c>
      <c r="C807" s="12"/>
      <c r="D807" s="19" t="s">
        <v>99</v>
      </c>
      <c r="E807" s="8">
        <f t="shared" ref="E807:E818" si="308">F807+G807</f>
        <v>0</v>
      </c>
      <c r="F807" s="8"/>
      <c r="G807" s="8"/>
      <c r="H807" s="204">
        <f t="shared" ref="H807:H818" si="309">I807+J807</f>
        <v>0</v>
      </c>
      <c r="I807" s="204"/>
      <c r="J807" s="204"/>
      <c r="K807" s="111">
        <f t="shared" si="305"/>
        <v>0</v>
      </c>
      <c r="L807" s="111"/>
      <c r="M807" s="111"/>
      <c r="N807" s="3">
        <v>2</v>
      </c>
      <c r="P807" s="4"/>
      <c r="Q807" s="4"/>
      <c r="R807" s="4"/>
      <c r="S807" s="4"/>
      <c r="T807" s="4"/>
      <c r="U807" s="4"/>
      <c r="V807" s="4"/>
      <c r="W807" s="4"/>
      <c r="X807" s="4"/>
    </row>
    <row r="808" spans="1:24" s="3" customFormat="1" hidden="1">
      <c r="A808" s="3" t="str">
        <f t="shared" si="302"/>
        <v>b</v>
      </c>
      <c r="C808" s="12"/>
      <c r="D808" s="18" t="s">
        <v>5</v>
      </c>
      <c r="E808" s="9">
        <f t="shared" si="308"/>
        <v>0</v>
      </c>
      <c r="F808" s="9">
        <f>F809+F810+F820+F821+F822+F823</f>
        <v>0</v>
      </c>
      <c r="G808" s="9">
        <f>G809+G810+G820+G821+G822+G823</f>
        <v>0</v>
      </c>
      <c r="H808" s="158">
        <f t="shared" si="309"/>
        <v>0</v>
      </c>
      <c r="I808" s="158">
        <f>I809+I810+I820+I821+I822+I823</f>
        <v>0</v>
      </c>
      <c r="J808" s="158">
        <f>J809+J810+J820+J821+J822+J823</f>
        <v>0</v>
      </c>
      <c r="K808" s="112">
        <f t="shared" si="305"/>
        <v>0</v>
      </c>
      <c r="L808" s="112">
        <f>L809+L810+L820+L821+L822+L823</f>
        <v>0</v>
      </c>
      <c r="M808" s="112">
        <f>M809+M810+M820+M821+M822+M823</f>
        <v>0</v>
      </c>
      <c r="N808" s="3">
        <v>3</v>
      </c>
      <c r="P808" s="4"/>
      <c r="Q808" s="4"/>
      <c r="R808" s="4"/>
      <c r="S808" s="4"/>
      <c r="T808" s="4"/>
      <c r="U808" s="4"/>
      <c r="V808" s="4"/>
      <c r="W808" s="4"/>
      <c r="X808" s="4"/>
    </row>
    <row r="809" spans="1:24" s="3" customFormat="1" hidden="1">
      <c r="A809" s="3" t="str">
        <f t="shared" si="302"/>
        <v>b</v>
      </c>
      <c r="C809" s="12"/>
      <c r="D809" s="17" t="s">
        <v>301</v>
      </c>
      <c r="E809" s="10">
        <f t="shared" si="308"/>
        <v>0</v>
      </c>
      <c r="F809" s="10"/>
      <c r="G809" s="10"/>
      <c r="H809" s="159">
        <f t="shared" si="309"/>
        <v>0</v>
      </c>
      <c r="I809" s="159"/>
      <c r="J809" s="159"/>
      <c r="K809" s="113">
        <f t="shared" si="305"/>
        <v>0</v>
      </c>
      <c r="L809" s="113"/>
      <c r="M809" s="113"/>
      <c r="N809" s="3">
        <v>4</v>
      </c>
      <c r="P809" s="4">
        <f>K809-H809</f>
        <v>0</v>
      </c>
      <c r="Q809" s="4">
        <f>K809-E809</f>
        <v>0</v>
      </c>
      <c r="R809" s="4">
        <f>H809-E809</f>
        <v>0</v>
      </c>
      <c r="S809" s="4"/>
      <c r="T809" s="4"/>
      <c r="U809" s="4"/>
      <c r="V809" s="4"/>
      <c r="W809" s="4"/>
      <c r="X809" s="4"/>
    </row>
    <row r="810" spans="1:24" s="3" customFormat="1" hidden="1">
      <c r="A810" s="3" t="str">
        <f t="shared" si="302"/>
        <v>b</v>
      </c>
      <c r="C810" s="12"/>
      <c r="D810" s="17" t="s">
        <v>295</v>
      </c>
      <c r="E810" s="10">
        <f t="shared" si="308"/>
        <v>0</v>
      </c>
      <c r="F810" s="10">
        <f>F811+F812+F813+F814+F815+F816+F817+F818</f>
        <v>0</v>
      </c>
      <c r="G810" s="10">
        <f>G811+G812+G813+G814+G815+G816+G817+G818</f>
        <v>0</v>
      </c>
      <c r="H810" s="159">
        <f t="shared" si="309"/>
        <v>0</v>
      </c>
      <c r="I810" s="159">
        <f>I811+I812+I813+I814+I815+I816+I817+I818</f>
        <v>0</v>
      </c>
      <c r="J810" s="159">
        <f>J811+J812+J813+J814+J815+J816+J817+J818</f>
        <v>0</v>
      </c>
      <c r="K810" s="113">
        <f t="shared" si="305"/>
        <v>0</v>
      </c>
      <c r="L810" s="113">
        <f>L811+L812+L813+L814+L815+L816+L817+L818</f>
        <v>0</v>
      </c>
      <c r="M810" s="113">
        <f>M811+M812+M813+M814+M815+M816+M817+M818</f>
        <v>0</v>
      </c>
      <c r="N810" s="3">
        <v>5</v>
      </c>
      <c r="P810" s="4"/>
      <c r="Q810" s="4"/>
      <c r="R810" s="4"/>
      <c r="S810" s="4"/>
      <c r="T810" s="4"/>
      <c r="U810" s="4"/>
      <c r="V810" s="4"/>
      <c r="W810" s="4"/>
      <c r="X810" s="4"/>
    </row>
    <row r="811" spans="1:24" s="3" customFormat="1" ht="22.5" hidden="1">
      <c r="A811" s="3" t="s">
        <v>289</v>
      </c>
      <c r="C811" s="12"/>
      <c r="D811" s="16" t="s">
        <v>290</v>
      </c>
      <c r="E811" s="176">
        <f t="shared" si="308"/>
        <v>0</v>
      </c>
      <c r="F811" s="176"/>
      <c r="G811" s="5"/>
      <c r="H811" s="157">
        <f t="shared" si="309"/>
        <v>0</v>
      </c>
      <c r="I811" s="157"/>
      <c r="J811" s="157"/>
      <c r="K811" s="110">
        <f t="shared" si="305"/>
        <v>0</v>
      </c>
      <c r="L811" s="110"/>
      <c r="M811" s="110"/>
      <c r="N811" s="3">
        <v>6</v>
      </c>
      <c r="P811" s="4"/>
      <c r="Q811" s="4"/>
      <c r="R811" s="4"/>
      <c r="S811" s="4"/>
      <c r="T811" s="4"/>
      <c r="U811" s="4"/>
      <c r="V811" s="4"/>
      <c r="W811" s="4"/>
      <c r="X811" s="4"/>
    </row>
    <row r="812" spans="1:24" s="3" customFormat="1" hidden="1">
      <c r="A812" s="3" t="s">
        <v>289</v>
      </c>
      <c r="C812" s="12"/>
      <c r="D812" s="16" t="s">
        <v>102</v>
      </c>
      <c r="E812" s="176">
        <f t="shared" si="308"/>
        <v>0</v>
      </c>
      <c r="F812" s="176"/>
      <c r="G812" s="5"/>
      <c r="H812" s="157">
        <f t="shared" si="309"/>
        <v>0</v>
      </c>
      <c r="I812" s="157"/>
      <c r="J812" s="157"/>
      <c r="K812" s="110">
        <f t="shared" si="305"/>
        <v>0</v>
      </c>
      <c r="L812" s="110"/>
      <c r="M812" s="110"/>
      <c r="N812" s="3">
        <v>7</v>
      </c>
      <c r="P812" s="4"/>
      <c r="Q812" s="4"/>
      <c r="R812" s="4"/>
      <c r="S812" s="4"/>
      <c r="T812" s="4"/>
      <c r="U812" s="4"/>
      <c r="V812" s="4"/>
      <c r="W812" s="4"/>
      <c r="X812" s="4"/>
    </row>
    <row r="813" spans="1:24" s="3" customFormat="1" hidden="1">
      <c r="A813" s="3" t="s">
        <v>289</v>
      </c>
      <c r="C813" s="12"/>
      <c r="D813" s="16" t="s">
        <v>101</v>
      </c>
      <c r="E813" s="176">
        <f t="shared" si="308"/>
        <v>0</v>
      </c>
      <c r="F813" s="176"/>
      <c r="G813" s="5"/>
      <c r="H813" s="157">
        <f t="shared" si="309"/>
        <v>0</v>
      </c>
      <c r="I813" s="157"/>
      <c r="J813" s="157"/>
      <c r="K813" s="110">
        <f t="shared" si="305"/>
        <v>0</v>
      </c>
      <c r="L813" s="110"/>
      <c r="M813" s="110"/>
      <c r="N813" s="3">
        <v>8</v>
      </c>
      <c r="P813" s="4"/>
      <c r="Q813" s="4"/>
      <c r="R813" s="4"/>
      <c r="S813" s="4"/>
      <c r="T813" s="4"/>
      <c r="U813" s="4"/>
      <c r="V813" s="4"/>
      <c r="W813" s="4"/>
      <c r="X813" s="4"/>
    </row>
    <row r="814" spans="1:24" s="3" customFormat="1" hidden="1">
      <c r="A814" s="3" t="s">
        <v>289</v>
      </c>
      <c r="C814" s="12"/>
      <c r="D814" s="16" t="s">
        <v>291</v>
      </c>
      <c r="E814" s="176">
        <f t="shared" si="308"/>
        <v>0</v>
      </c>
      <c r="F814" s="176"/>
      <c r="G814" s="5"/>
      <c r="H814" s="157">
        <f t="shared" si="309"/>
        <v>0</v>
      </c>
      <c r="I814" s="157"/>
      <c r="J814" s="157"/>
      <c r="K814" s="110">
        <f t="shared" si="305"/>
        <v>0</v>
      </c>
      <c r="L814" s="110"/>
      <c r="M814" s="110"/>
      <c r="N814" s="3">
        <v>9</v>
      </c>
      <c r="P814" s="4"/>
      <c r="Q814" s="4"/>
      <c r="R814" s="4"/>
      <c r="S814" s="4"/>
      <c r="T814" s="4"/>
      <c r="U814" s="4"/>
      <c r="V814" s="4"/>
      <c r="W814" s="4"/>
      <c r="X814" s="4"/>
    </row>
    <row r="815" spans="1:24" s="3" customFormat="1" hidden="1">
      <c r="A815" s="3" t="s">
        <v>289</v>
      </c>
      <c r="C815" s="12"/>
      <c r="D815" s="16" t="s">
        <v>100</v>
      </c>
      <c r="E815" s="176">
        <f t="shared" si="308"/>
        <v>0</v>
      </c>
      <c r="F815" s="176"/>
      <c r="G815" s="5"/>
      <c r="H815" s="157">
        <f t="shared" si="309"/>
        <v>0</v>
      </c>
      <c r="I815" s="157"/>
      <c r="J815" s="157"/>
      <c r="K815" s="110">
        <f t="shared" si="305"/>
        <v>0</v>
      </c>
      <c r="L815" s="110"/>
      <c r="M815" s="110"/>
      <c r="N815" s="3">
        <v>10</v>
      </c>
      <c r="P815" s="4"/>
      <c r="Q815" s="4"/>
      <c r="R815" s="4"/>
      <c r="S815" s="4"/>
      <c r="T815" s="4"/>
      <c r="U815" s="4"/>
      <c r="V815" s="4"/>
      <c r="W815" s="4"/>
      <c r="X815" s="4"/>
    </row>
    <row r="816" spans="1:24" s="3" customFormat="1" ht="33.75" hidden="1">
      <c r="A816" s="3" t="s">
        <v>289</v>
      </c>
      <c r="C816" s="12"/>
      <c r="D816" s="16" t="s">
        <v>292</v>
      </c>
      <c r="E816" s="176">
        <f t="shared" si="308"/>
        <v>0</v>
      </c>
      <c r="F816" s="176"/>
      <c r="G816" s="5"/>
      <c r="H816" s="157">
        <f t="shared" si="309"/>
        <v>0</v>
      </c>
      <c r="I816" s="157"/>
      <c r="J816" s="157"/>
      <c r="K816" s="110">
        <f t="shared" si="305"/>
        <v>0</v>
      </c>
      <c r="L816" s="110"/>
      <c r="M816" s="110"/>
      <c r="N816" s="3">
        <v>11</v>
      </c>
      <c r="P816" s="4"/>
      <c r="Q816" s="4"/>
      <c r="R816" s="4"/>
      <c r="S816" s="4"/>
      <c r="T816" s="4"/>
      <c r="U816" s="4"/>
      <c r="V816" s="4"/>
      <c r="W816" s="4"/>
      <c r="X816" s="4"/>
    </row>
    <row r="817" spans="1:24" s="3" customFormat="1" ht="33.75" hidden="1">
      <c r="A817" s="3" t="s">
        <v>289</v>
      </c>
      <c r="C817" s="12"/>
      <c r="D817" s="16" t="s">
        <v>293</v>
      </c>
      <c r="E817" s="176">
        <f t="shared" si="308"/>
        <v>0</v>
      </c>
      <c r="F817" s="176"/>
      <c r="G817" s="5"/>
      <c r="H817" s="157">
        <f t="shared" si="309"/>
        <v>0</v>
      </c>
      <c r="I817" s="157"/>
      <c r="J817" s="157"/>
      <c r="K817" s="110">
        <f t="shared" si="305"/>
        <v>0</v>
      </c>
      <c r="L817" s="110"/>
      <c r="M817" s="110"/>
      <c r="N817" s="3">
        <v>12</v>
      </c>
      <c r="P817" s="4"/>
      <c r="Q817" s="4"/>
      <c r="R817" s="4"/>
      <c r="S817" s="4"/>
      <c r="T817" s="4"/>
      <c r="U817" s="4"/>
      <c r="V817" s="4"/>
      <c r="W817" s="4"/>
      <c r="X817" s="4"/>
    </row>
    <row r="818" spans="1:24" s="3" customFormat="1" ht="22.5" hidden="1">
      <c r="A818" s="3" t="s">
        <v>289</v>
      </c>
      <c r="C818" s="12"/>
      <c r="D818" s="16" t="s">
        <v>294</v>
      </c>
      <c r="E818" s="176">
        <f t="shared" si="308"/>
        <v>0</v>
      </c>
      <c r="F818" s="176"/>
      <c r="G818" s="5"/>
      <c r="H818" s="157">
        <f t="shared" si="309"/>
        <v>0</v>
      </c>
      <c r="I818" s="157"/>
      <c r="J818" s="157"/>
      <c r="K818" s="110">
        <f t="shared" si="305"/>
        <v>0</v>
      </c>
      <c r="L818" s="110"/>
      <c r="M818" s="110"/>
      <c r="N818" s="3">
        <v>13</v>
      </c>
      <c r="P818" s="4"/>
      <c r="Q818" s="4"/>
      <c r="R818" s="4"/>
      <c r="S818" s="4"/>
      <c r="T818" s="4"/>
      <c r="U818" s="4"/>
      <c r="V818" s="4"/>
      <c r="W818" s="4"/>
      <c r="X818" s="4"/>
    </row>
    <row r="819" spans="1:24" s="3" customFormat="1" hidden="1">
      <c r="A819" s="3" t="str">
        <f t="shared" si="302"/>
        <v>b</v>
      </c>
      <c r="C819" s="12"/>
      <c r="D819" s="17" t="s">
        <v>296</v>
      </c>
      <c r="E819" s="10"/>
      <c r="F819" s="10"/>
      <c r="G819" s="10"/>
      <c r="H819" s="159"/>
      <c r="I819" s="159"/>
      <c r="J819" s="159"/>
      <c r="K819" s="113">
        <f t="shared" si="305"/>
        <v>0</v>
      </c>
      <c r="L819" s="113"/>
      <c r="M819" s="113"/>
      <c r="N819" s="3">
        <v>14</v>
      </c>
      <c r="P819" s="4"/>
      <c r="Q819" s="4"/>
      <c r="R819" s="4"/>
      <c r="S819" s="4"/>
      <c r="T819" s="4"/>
      <c r="U819" s="4"/>
      <c r="V819" s="4"/>
      <c r="W819" s="4"/>
      <c r="X819" s="4"/>
    </row>
    <row r="820" spans="1:24" s="3" customFormat="1" hidden="1">
      <c r="A820" s="3" t="str">
        <f t="shared" si="302"/>
        <v>b</v>
      </c>
      <c r="C820" s="12"/>
      <c r="D820" s="17" t="s">
        <v>297</v>
      </c>
      <c r="E820" s="10">
        <f t="shared" ref="E820:E825" si="310">F820+G820</f>
        <v>0</v>
      </c>
      <c r="F820" s="10"/>
      <c r="G820" s="10"/>
      <c r="H820" s="159">
        <f t="shared" ref="H820:H825" si="311">I820+J820</f>
        <v>0</v>
      </c>
      <c r="I820" s="159"/>
      <c r="J820" s="159"/>
      <c r="K820" s="113">
        <f t="shared" si="305"/>
        <v>0</v>
      </c>
      <c r="L820" s="113"/>
      <c r="M820" s="113"/>
      <c r="N820" s="3">
        <v>15</v>
      </c>
      <c r="P820" s="4"/>
      <c r="Q820" s="4"/>
      <c r="R820" s="4"/>
      <c r="S820" s="4"/>
      <c r="T820" s="4"/>
      <c r="U820" s="4"/>
      <c r="V820" s="4"/>
      <c r="W820" s="4"/>
      <c r="X820" s="4"/>
    </row>
    <row r="821" spans="1:24" s="3" customFormat="1" hidden="1">
      <c r="A821" s="3" t="str">
        <f t="shared" si="302"/>
        <v>b</v>
      </c>
      <c r="C821" s="12"/>
      <c r="D821" s="17" t="s">
        <v>298</v>
      </c>
      <c r="E821" s="10">
        <f t="shared" si="310"/>
        <v>0</v>
      </c>
      <c r="F821" s="10"/>
      <c r="G821" s="10"/>
      <c r="H821" s="159">
        <f t="shared" si="311"/>
        <v>0</v>
      </c>
      <c r="I821" s="159"/>
      <c r="J821" s="159"/>
      <c r="K821" s="113">
        <f t="shared" si="305"/>
        <v>0</v>
      </c>
      <c r="L821" s="113"/>
      <c r="M821" s="113"/>
      <c r="N821" s="3">
        <v>16</v>
      </c>
      <c r="P821" s="4"/>
      <c r="Q821" s="4"/>
      <c r="R821" s="4"/>
      <c r="S821" s="4"/>
      <c r="T821" s="4"/>
      <c r="U821" s="4"/>
      <c r="V821" s="4"/>
      <c r="W821" s="4"/>
      <c r="X821" s="4"/>
    </row>
    <row r="822" spans="1:24" s="3" customFormat="1" hidden="1">
      <c r="A822" s="3" t="str">
        <f t="shared" si="302"/>
        <v>b</v>
      </c>
      <c r="C822" s="12"/>
      <c r="D822" s="17" t="s">
        <v>299</v>
      </c>
      <c r="E822" s="10">
        <f t="shared" si="310"/>
        <v>0</v>
      </c>
      <c r="F822" s="10"/>
      <c r="G822" s="10"/>
      <c r="H822" s="159">
        <f t="shared" si="311"/>
        <v>0</v>
      </c>
      <c r="I822" s="159"/>
      <c r="J822" s="159"/>
      <c r="K822" s="113">
        <f t="shared" si="305"/>
        <v>0</v>
      </c>
      <c r="L822" s="113"/>
      <c r="M822" s="113"/>
      <c r="N822" s="3">
        <v>17</v>
      </c>
      <c r="P822" s="4"/>
      <c r="Q822" s="4"/>
      <c r="R822" s="4"/>
      <c r="S822" s="4"/>
      <c r="T822" s="4"/>
      <c r="U822" s="4"/>
      <c r="V822" s="4"/>
      <c r="W822" s="4"/>
      <c r="X822" s="4"/>
    </row>
    <row r="823" spans="1:24" s="3" customFormat="1" hidden="1">
      <c r="A823" s="3" t="str">
        <f t="shared" si="302"/>
        <v>b</v>
      </c>
      <c r="C823" s="12"/>
      <c r="D823" s="17" t="s">
        <v>300</v>
      </c>
      <c r="E823" s="10">
        <f t="shared" si="310"/>
        <v>0</v>
      </c>
      <c r="F823" s="10"/>
      <c r="G823" s="10"/>
      <c r="H823" s="159">
        <f t="shared" si="311"/>
        <v>0</v>
      </c>
      <c r="I823" s="159"/>
      <c r="J823" s="159"/>
      <c r="K823" s="113">
        <f t="shared" si="305"/>
        <v>0</v>
      </c>
      <c r="L823" s="113"/>
      <c r="M823" s="113"/>
      <c r="N823" s="3">
        <v>18</v>
      </c>
      <c r="P823" s="4"/>
      <c r="Q823" s="4"/>
      <c r="R823" s="4"/>
      <c r="S823" s="4"/>
      <c r="T823" s="4"/>
      <c r="U823" s="4"/>
      <c r="V823" s="4"/>
      <c r="W823" s="4"/>
      <c r="X823" s="4"/>
    </row>
    <row r="824" spans="1:24" hidden="1">
      <c r="A824" s="21" t="str">
        <f t="shared" si="302"/>
        <v>b</v>
      </c>
      <c r="C824" s="28"/>
      <c r="D824" s="23" t="s">
        <v>21</v>
      </c>
      <c r="E824" s="9">
        <f t="shared" si="310"/>
        <v>0</v>
      </c>
      <c r="F824" s="9"/>
      <c r="G824" s="9"/>
      <c r="H824" s="158">
        <f t="shared" si="311"/>
        <v>0</v>
      </c>
      <c r="I824" s="158"/>
      <c r="J824" s="158"/>
      <c r="K824" s="112">
        <f t="shared" si="305"/>
        <v>0</v>
      </c>
      <c r="L824" s="112"/>
      <c r="M824" s="112"/>
      <c r="N824" s="3">
        <v>19</v>
      </c>
    </row>
    <row r="825" spans="1:24" s="3" customFormat="1" hidden="1">
      <c r="A825" s="3" t="str">
        <f t="shared" si="302"/>
        <v>b</v>
      </c>
      <c r="C825" s="12"/>
      <c r="D825" s="18" t="s">
        <v>120</v>
      </c>
      <c r="E825" s="9">
        <f t="shared" si="310"/>
        <v>0</v>
      </c>
      <c r="F825" s="9"/>
      <c r="G825" s="9"/>
      <c r="H825" s="158">
        <f t="shared" si="311"/>
        <v>0</v>
      </c>
      <c r="I825" s="158"/>
      <c r="J825" s="158"/>
      <c r="K825" s="112">
        <f t="shared" si="305"/>
        <v>0</v>
      </c>
      <c r="L825" s="112"/>
      <c r="M825" s="112"/>
      <c r="N825" s="3">
        <v>20</v>
      </c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8">
      <c r="A826" s="21" t="str">
        <f t="shared" si="302"/>
        <v>a</v>
      </c>
      <c r="B826" s="21" t="s">
        <v>114</v>
      </c>
      <c r="C826" s="7" t="s">
        <v>108</v>
      </c>
      <c r="D826" s="22" t="s">
        <v>80</v>
      </c>
      <c r="E826" s="110">
        <f>E846+E866+E886+E906</f>
        <v>3104.232</v>
      </c>
      <c r="F826" s="110">
        <f>F846+F866+F886+F906</f>
        <v>2683.9760000000001</v>
      </c>
      <c r="G826" s="5">
        <f t="shared" ref="G826:M826" si="312">G846+G866+G886</f>
        <v>420.25599999999997</v>
      </c>
      <c r="H826" s="157">
        <f>I826+J826</f>
        <v>4575.982</v>
      </c>
      <c r="I826" s="157">
        <f>I846+I866+I886+I906</f>
        <v>4140.2479999999996</v>
      </c>
      <c r="J826" s="157">
        <f t="shared" si="312"/>
        <v>435.73400000000004</v>
      </c>
      <c r="K826" s="110">
        <f>L826+M826</f>
        <v>859.26499999999999</v>
      </c>
      <c r="L826" s="110">
        <f>L846+L866+L886+L906</f>
        <v>693.43700000000001</v>
      </c>
      <c r="M826" s="110">
        <f t="shared" si="312"/>
        <v>165.828</v>
      </c>
      <c r="N826" s="3">
        <v>1</v>
      </c>
    </row>
    <row r="827" spans="1:24">
      <c r="A827" s="21" t="str">
        <f t="shared" ref="A827:A890" si="313">IF((E827+H827+K827)&gt;0,"a","b")</f>
        <v>a</v>
      </c>
      <c r="C827" s="28"/>
      <c r="D827" s="19" t="s">
        <v>99</v>
      </c>
      <c r="E827" s="163">
        <f t="shared" ref="E827" si="314">F827+G827</f>
        <v>203</v>
      </c>
      <c r="F827" s="163">
        <f>F847+F867+F887+F907</f>
        <v>203</v>
      </c>
      <c r="G827" s="161"/>
      <c r="H827" s="163">
        <f t="shared" ref="H827" si="315">I827+J827</f>
        <v>207</v>
      </c>
      <c r="I827" s="163">
        <f>I847+I867+I887+I907</f>
        <v>207</v>
      </c>
      <c r="J827" s="204">
        <f t="shared" ref="J827:M827" si="316">J847+J867+J887</f>
        <v>0</v>
      </c>
      <c r="K827" s="161">
        <f t="shared" si="305"/>
        <v>207</v>
      </c>
      <c r="L827" s="161">
        <f>L847+L867+L887+L907</f>
        <v>207</v>
      </c>
      <c r="M827" s="111">
        <f t="shared" si="316"/>
        <v>0</v>
      </c>
      <c r="N827" s="3">
        <v>2</v>
      </c>
    </row>
    <row r="828" spans="1:24">
      <c r="A828" s="21" t="str">
        <f t="shared" si="313"/>
        <v>a</v>
      </c>
      <c r="C828" s="28"/>
      <c r="D828" s="23" t="s">
        <v>5</v>
      </c>
      <c r="E828" s="160">
        <f>F828+G828</f>
        <v>2739.366</v>
      </c>
      <c r="F828" s="9">
        <f>F848+F868+F888+F908</f>
        <v>2651.366</v>
      </c>
      <c r="G828" s="9">
        <f t="shared" ref="G828:M828" si="317">G848+G868+G888</f>
        <v>88</v>
      </c>
      <c r="H828" s="158">
        <f>I828+J828</f>
        <v>3588.4340000000002</v>
      </c>
      <c r="I828" s="158">
        <f>I848+I868+I888+I908</f>
        <v>3301</v>
      </c>
      <c r="J828" s="158">
        <f t="shared" si="317"/>
        <v>287.43400000000003</v>
      </c>
      <c r="K828" s="112">
        <f>L828+M828</f>
        <v>805.50599999999997</v>
      </c>
      <c r="L828" s="112">
        <f>L848+L868+L888+L908</f>
        <v>693.43700000000001</v>
      </c>
      <c r="M828" s="112">
        <f t="shared" si="317"/>
        <v>112.069</v>
      </c>
      <c r="N828" s="3">
        <v>3</v>
      </c>
    </row>
    <row r="829" spans="1:24" hidden="1">
      <c r="A829" s="21" t="str">
        <f t="shared" si="313"/>
        <v>b</v>
      </c>
      <c r="C829" s="28"/>
      <c r="D829" s="17" t="s">
        <v>301</v>
      </c>
      <c r="E829" s="10">
        <f t="shared" ref="E829:M829" si="318">E849+E869+E889</f>
        <v>0</v>
      </c>
      <c r="F829" s="10">
        <f t="shared" si="318"/>
        <v>0</v>
      </c>
      <c r="G829" s="10">
        <f t="shared" si="318"/>
        <v>0</v>
      </c>
      <c r="H829" s="159">
        <f t="shared" si="318"/>
        <v>0</v>
      </c>
      <c r="I829" s="159">
        <f t="shared" si="318"/>
        <v>0</v>
      </c>
      <c r="J829" s="159">
        <f t="shared" si="318"/>
        <v>0</v>
      </c>
      <c r="K829" s="113">
        <f t="shared" si="305"/>
        <v>0</v>
      </c>
      <c r="L829" s="113">
        <f t="shared" si="318"/>
        <v>0</v>
      </c>
      <c r="M829" s="113">
        <f t="shared" si="318"/>
        <v>0</v>
      </c>
      <c r="N829" s="3">
        <v>4</v>
      </c>
    </row>
    <row r="830" spans="1:24">
      <c r="A830" s="21" t="str">
        <f t="shared" si="313"/>
        <v>a</v>
      </c>
      <c r="C830" s="28"/>
      <c r="D830" s="17" t="s">
        <v>295</v>
      </c>
      <c r="E830" s="10">
        <f t="shared" ref="E830:M830" si="319">E850+E870+E890</f>
        <v>88</v>
      </c>
      <c r="F830" s="10">
        <f t="shared" si="319"/>
        <v>0</v>
      </c>
      <c r="G830" s="10">
        <f t="shared" si="319"/>
        <v>88</v>
      </c>
      <c r="H830" s="159">
        <f t="shared" si="319"/>
        <v>287.43400000000003</v>
      </c>
      <c r="I830" s="159">
        <f t="shared" si="319"/>
        <v>0</v>
      </c>
      <c r="J830" s="159">
        <f t="shared" si="319"/>
        <v>287.43400000000003</v>
      </c>
      <c r="K830" s="113">
        <f t="shared" si="305"/>
        <v>112.069</v>
      </c>
      <c r="L830" s="113">
        <f t="shared" si="319"/>
        <v>0</v>
      </c>
      <c r="M830" s="113">
        <f t="shared" si="319"/>
        <v>112.069</v>
      </c>
      <c r="N830" s="3">
        <v>5</v>
      </c>
    </row>
    <row r="831" spans="1:24" s="3" customFormat="1" ht="22.5" hidden="1">
      <c r="A831" s="3" t="s">
        <v>289</v>
      </c>
      <c r="C831" s="12"/>
      <c r="D831" s="16" t="s">
        <v>290</v>
      </c>
      <c r="E831" s="176">
        <f t="shared" ref="E831:M831" si="320">E851+E871+E891</f>
        <v>0</v>
      </c>
      <c r="F831" s="176">
        <f t="shared" si="320"/>
        <v>0</v>
      </c>
      <c r="G831" s="5">
        <f t="shared" si="320"/>
        <v>0</v>
      </c>
      <c r="H831" s="157">
        <f t="shared" si="320"/>
        <v>0</v>
      </c>
      <c r="I831" s="157">
        <f t="shared" si="320"/>
        <v>0</v>
      </c>
      <c r="J831" s="157">
        <f t="shared" si="320"/>
        <v>0</v>
      </c>
      <c r="K831" s="110">
        <f t="shared" si="305"/>
        <v>0</v>
      </c>
      <c r="L831" s="110">
        <f t="shared" si="320"/>
        <v>0</v>
      </c>
      <c r="M831" s="110">
        <f t="shared" si="320"/>
        <v>0</v>
      </c>
      <c r="N831" s="3">
        <v>6</v>
      </c>
      <c r="P831" s="4"/>
      <c r="Q831" s="4"/>
      <c r="R831" s="4"/>
      <c r="S831" s="4"/>
      <c r="T831" s="4"/>
      <c r="U831" s="4"/>
      <c r="V831" s="4"/>
      <c r="W831" s="4"/>
      <c r="X831" s="4"/>
    </row>
    <row r="832" spans="1:24" s="3" customFormat="1" hidden="1">
      <c r="A832" s="3" t="s">
        <v>289</v>
      </c>
      <c r="C832" s="12"/>
      <c r="D832" s="16" t="s">
        <v>102</v>
      </c>
      <c r="E832" s="176">
        <f t="shared" ref="E832:M832" si="321">E852+E872+E892</f>
        <v>0</v>
      </c>
      <c r="F832" s="176">
        <f t="shared" si="321"/>
        <v>0</v>
      </c>
      <c r="G832" s="5">
        <f t="shared" si="321"/>
        <v>0</v>
      </c>
      <c r="H832" s="157">
        <f t="shared" si="321"/>
        <v>0</v>
      </c>
      <c r="I832" s="157">
        <f t="shared" si="321"/>
        <v>0</v>
      </c>
      <c r="J832" s="157">
        <f t="shared" si="321"/>
        <v>0</v>
      </c>
      <c r="K832" s="110">
        <f t="shared" si="305"/>
        <v>0</v>
      </c>
      <c r="L832" s="110">
        <f t="shared" si="321"/>
        <v>0</v>
      </c>
      <c r="M832" s="110">
        <f t="shared" si="321"/>
        <v>0</v>
      </c>
      <c r="N832" s="3">
        <v>7</v>
      </c>
      <c r="P832" s="4"/>
      <c r="Q832" s="4"/>
      <c r="R832" s="4"/>
      <c r="S832" s="4"/>
      <c r="T832" s="4"/>
      <c r="U832" s="4"/>
      <c r="V832" s="4"/>
      <c r="W832" s="4"/>
      <c r="X832" s="4"/>
    </row>
    <row r="833" spans="1:24" s="3" customFormat="1" hidden="1">
      <c r="A833" s="3" t="s">
        <v>289</v>
      </c>
      <c r="C833" s="12"/>
      <c r="D833" s="16" t="s">
        <v>101</v>
      </c>
      <c r="E833" s="176">
        <f t="shared" ref="E833:M833" si="322">E853+E873+E893</f>
        <v>88</v>
      </c>
      <c r="F833" s="176">
        <f t="shared" si="322"/>
        <v>0</v>
      </c>
      <c r="G833" s="5">
        <f t="shared" si="322"/>
        <v>88</v>
      </c>
      <c r="H833" s="157">
        <f t="shared" si="322"/>
        <v>51.92</v>
      </c>
      <c r="I833" s="157">
        <f t="shared" si="322"/>
        <v>0</v>
      </c>
      <c r="J833" s="157">
        <f t="shared" si="322"/>
        <v>51.92</v>
      </c>
      <c r="K833" s="110">
        <f t="shared" si="305"/>
        <v>51.92</v>
      </c>
      <c r="L833" s="110">
        <f t="shared" si="322"/>
        <v>0</v>
      </c>
      <c r="M833" s="110">
        <f t="shared" si="322"/>
        <v>51.92</v>
      </c>
      <c r="N833" s="3">
        <v>8</v>
      </c>
      <c r="P833" s="4"/>
      <c r="Q833" s="4"/>
      <c r="R833" s="4"/>
      <c r="S833" s="4"/>
      <c r="T833" s="4"/>
      <c r="U833" s="4"/>
      <c r="V833" s="4"/>
      <c r="W833" s="4"/>
      <c r="X833" s="4"/>
    </row>
    <row r="834" spans="1:24" s="3" customFormat="1" hidden="1">
      <c r="A834" s="3" t="s">
        <v>289</v>
      </c>
      <c r="C834" s="12"/>
      <c r="D834" s="16" t="s">
        <v>291</v>
      </c>
      <c r="E834" s="176">
        <f t="shared" ref="E834:M834" si="323">E854+E874+E894</f>
        <v>0</v>
      </c>
      <c r="F834" s="176">
        <f t="shared" si="323"/>
        <v>0</v>
      </c>
      <c r="G834" s="5">
        <f t="shared" si="323"/>
        <v>0</v>
      </c>
      <c r="H834" s="157">
        <f t="shared" si="323"/>
        <v>0</v>
      </c>
      <c r="I834" s="157">
        <f t="shared" si="323"/>
        <v>0</v>
      </c>
      <c r="J834" s="157">
        <f t="shared" si="323"/>
        <v>0</v>
      </c>
      <c r="K834" s="110">
        <f t="shared" si="305"/>
        <v>0</v>
      </c>
      <c r="L834" s="110">
        <f t="shared" si="323"/>
        <v>0</v>
      </c>
      <c r="M834" s="110">
        <f t="shared" si="323"/>
        <v>0</v>
      </c>
      <c r="N834" s="3">
        <v>9</v>
      </c>
      <c r="P834" s="4"/>
      <c r="Q834" s="4"/>
      <c r="R834" s="4"/>
      <c r="S834" s="4"/>
      <c r="T834" s="4"/>
      <c r="U834" s="4"/>
      <c r="V834" s="4"/>
      <c r="W834" s="4"/>
      <c r="X834" s="4"/>
    </row>
    <row r="835" spans="1:24" s="3" customFormat="1" hidden="1">
      <c r="A835" s="3" t="s">
        <v>289</v>
      </c>
      <c r="C835" s="12"/>
      <c r="D835" s="16" t="s">
        <v>100</v>
      </c>
      <c r="E835" s="176">
        <f t="shared" ref="E835:M835" si="324">E855+E875+E895</f>
        <v>0</v>
      </c>
      <c r="F835" s="176">
        <f t="shared" si="324"/>
        <v>0</v>
      </c>
      <c r="G835" s="5">
        <f t="shared" si="324"/>
        <v>0</v>
      </c>
      <c r="H835" s="157">
        <f t="shared" si="324"/>
        <v>0</v>
      </c>
      <c r="I835" s="157">
        <f t="shared" si="324"/>
        <v>0</v>
      </c>
      <c r="J835" s="157">
        <f t="shared" si="324"/>
        <v>0</v>
      </c>
      <c r="K835" s="110">
        <f t="shared" si="305"/>
        <v>0</v>
      </c>
      <c r="L835" s="110">
        <f t="shared" si="324"/>
        <v>0</v>
      </c>
      <c r="M835" s="110">
        <f t="shared" si="324"/>
        <v>0</v>
      </c>
      <c r="N835" s="3">
        <v>10</v>
      </c>
      <c r="P835" s="4"/>
      <c r="Q835" s="4"/>
      <c r="R835" s="4"/>
      <c r="S835" s="4"/>
      <c r="T835" s="4"/>
      <c r="U835" s="4"/>
      <c r="V835" s="4"/>
      <c r="W835" s="4"/>
      <c r="X835" s="4"/>
    </row>
    <row r="836" spans="1:24" s="3" customFormat="1" ht="33.75" hidden="1">
      <c r="A836" s="3" t="s">
        <v>289</v>
      </c>
      <c r="C836" s="12"/>
      <c r="D836" s="16" t="s">
        <v>292</v>
      </c>
      <c r="E836" s="176">
        <f t="shared" ref="E836:M836" si="325">E856+E876+E896</f>
        <v>0</v>
      </c>
      <c r="F836" s="176">
        <f t="shared" si="325"/>
        <v>0</v>
      </c>
      <c r="G836" s="5">
        <f t="shared" si="325"/>
        <v>0</v>
      </c>
      <c r="H836" s="157">
        <f t="shared" si="325"/>
        <v>0</v>
      </c>
      <c r="I836" s="157">
        <f t="shared" si="325"/>
        <v>0</v>
      </c>
      <c r="J836" s="157">
        <f t="shared" si="325"/>
        <v>0</v>
      </c>
      <c r="K836" s="110">
        <f t="shared" si="305"/>
        <v>0</v>
      </c>
      <c r="L836" s="110">
        <f t="shared" si="325"/>
        <v>0</v>
      </c>
      <c r="M836" s="110">
        <f t="shared" si="325"/>
        <v>0</v>
      </c>
      <c r="N836" s="3">
        <v>11</v>
      </c>
      <c r="P836" s="4"/>
      <c r="Q836" s="4"/>
      <c r="R836" s="4"/>
      <c r="S836" s="4"/>
      <c r="T836" s="4"/>
      <c r="U836" s="4"/>
      <c r="V836" s="4"/>
      <c r="W836" s="4"/>
      <c r="X836" s="4"/>
    </row>
    <row r="837" spans="1:24" s="3" customFormat="1" ht="33.75" hidden="1">
      <c r="A837" s="3" t="s">
        <v>289</v>
      </c>
      <c r="C837" s="12"/>
      <c r="D837" s="16" t="s">
        <v>293</v>
      </c>
      <c r="E837" s="176">
        <f t="shared" ref="E837:M837" si="326">E857+E877+E897</f>
        <v>0</v>
      </c>
      <c r="F837" s="176">
        <f t="shared" si="326"/>
        <v>0</v>
      </c>
      <c r="G837" s="5">
        <f t="shared" si="326"/>
        <v>0</v>
      </c>
      <c r="H837" s="157">
        <f t="shared" si="326"/>
        <v>235.51400000000001</v>
      </c>
      <c r="I837" s="157">
        <f t="shared" si="326"/>
        <v>0</v>
      </c>
      <c r="J837" s="157">
        <f t="shared" si="326"/>
        <v>235.51400000000001</v>
      </c>
      <c r="K837" s="110">
        <f t="shared" si="305"/>
        <v>60.149000000000001</v>
      </c>
      <c r="L837" s="110">
        <f t="shared" si="326"/>
        <v>0</v>
      </c>
      <c r="M837" s="110">
        <f t="shared" si="326"/>
        <v>60.149000000000001</v>
      </c>
      <c r="N837" s="3">
        <v>12</v>
      </c>
      <c r="P837" s="4"/>
      <c r="Q837" s="4"/>
      <c r="R837" s="4"/>
      <c r="S837" s="4"/>
      <c r="T837" s="4"/>
      <c r="U837" s="4"/>
      <c r="V837" s="4"/>
      <c r="W837" s="4"/>
      <c r="X837" s="4"/>
    </row>
    <row r="838" spans="1:24" s="3" customFormat="1" ht="22.5" hidden="1">
      <c r="A838" s="3" t="s">
        <v>289</v>
      </c>
      <c r="C838" s="12"/>
      <c r="D838" s="16" t="s">
        <v>294</v>
      </c>
      <c r="E838" s="176">
        <f t="shared" ref="E838:M838" si="327">E858+E878+E898</f>
        <v>0</v>
      </c>
      <c r="F838" s="176">
        <f t="shared" si="327"/>
        <v>0</v>
      </c>
      <c r="G838" s="5">
        <f t="shared" si="327"/>
        <v>0</v>
      </c>
      <c r="H838" s="157">
        <f t="shared" si="327"/>
        <v>0</v>
      </c>
      <c r="I838" s="157">
        <f t="shared" si="327"/>
        <v>0</v>
      </c>
      <c r="J838" s="157">
        <f t="shared" si="327"/>
        <v>0</v>
      </c>
      <c r="K838" s="110">
        <f t="shared" si="305"/>
        <v>0</v>
      </c>
      <c r="L838" s="110">
        <f t="shared" si="327"/>
        <v>0</v>
      </c>
      <c r="M838" s="110">
        <f t="shared" si="327"/>
        <v>0</v>
      </c>
      <c r="N838" s="3">
        <v>13</v>
      </c>
      <c r="P838" s="4"/>
      <c r="Q838" s="4"/>
      <c r="R838" s="4"/>
      <c r="S838" s="4"/>
      <c r="T838" s="4"/>
      <c r="U838" s="4"/>
      <c r="V838" s="4"/>
      <c r="W838" s="4"/>
      <c r="X838" s="4"/>
    </row>
    <row r="839" spans="1:24" s="3" customFormat="1" hidden="1">
      <c r="A839" s="3" t="str">
        <f t="shared" si="313"/>
        <v>b</v>
      </c>
      <c r="C839" s="12"/>
      <c r="D839" s="17" t="s">
        <v>296</v>
      </c>
      <c r="E839" s="10">
        <f t="shared" ref="E839:M839" si="328">E859+E879+E899</f>
        <v>0</v>
      </c>
      <c r="F839" s="10">
        <f t="shared" si="328"/>
        <v>0</v>
      </c>
      <c r="G839" s="10">
        <f t="shared" si="328"/>
        <v>0</v>
      </c>
      <c r="H839" s="159">
        <f t="shared" si="328"/>
        <v>0</v>
      </c>
      <c r="I839" s="159">
        <f t="shared" si="328"/>
        <v>0</v>
      </c>
      <c r="J839" s="159">
        <f t="shared" si="328"/>
        <v>0</v>
      </c>
      <c r="K839" s="113">
        <f t="shared" si="305"/>
        <v>0</v>
      </c>
      <c r="L839" s="113">
        <f t="shared" si="328"/>
        <v>0</v>
      </c>
      <c r="M839" s="113">
        <f t="shared" si="328"/>
        <v>0</v>
      </c>
      <c r="N839" s="3">
        <v>14</v>
      </c>
      <c r="P839" s="4"/>
      <c r="Q839" s="4"/>
      <c r="R839" s="4"/>
      <c r="S839" s="4"/>
      <c r="T839" s="4"/>
      <c r="U839" s="4"/>
      <c r="V839" s="4"/>
      <c r="W839" s="4"/>
      <c r="X839" s="4"/>
    </row>
    <row r="840" spans="1:24">
      <c r="A840" s="21" t="str">
        <f t="shared" si="313"/>
        <v>a</v>
      </c>
      <c r="C840" s="28"/>
      <c r="D840" s="17" t="s">
        <v>297</v>
      </c>
      <c r="E840" s="179">
        <f>F840+G840</f>
        <v>2651.366</v>
      </c>
      <c r="F840" s="10">
        <f>F860+F880+F900+F919</f>
        <v>2651.366</v>
      </c>
      <c r="G840" s="10">
        <f t="shared" ref="G840:M840" si="329">G860+G880+G900</f>
        <v>0</v>
      </c>
      <c r="H840" s="159">
        <f>I840+J840</f>
        <v>3301</v>
      </c>
      <c r="I840" s="159">
        <f>I860+I880+I900+I919</f>
        <v>3301</v>
      </c>
      <c r="J840" s="159">
        <f t="shared" si="329"/>
        <v>0</v>
      </c>
      <c r="K840" s="113">
        <f>L840+M840</f>
        <v>693.43700000000001</v>
      </c>
      <c r="L840" s="159">
        <f>L860+L880+L900+L919</f>
        <v>693.43700000000001</v>
      </c>
      <c r="M840" s="113">
        <f t="shared" si="329"/>
        <v>0</v>
      </c>
      <c r="N840" s="3">
        <v>15</v>
      </c>
    </row>
    <row r="841" spans="1:24" s="3" customFormat="1" hidden="1">
      <c r="A841" s="3" t="str">
        <f t="shared" si="313"/>
        <v>b</v>
      </c>
      <c r="C841" s="12"/>
      <c r="D841" s="17" t="s">
        <v>298</v>
      </c>
      <c r="E841" s="10">
        <f t="shared" ref="E841:M841" si="330">E861+E881+E901</f>
        <v>0</v>
      </c>
      <c r="F841" s="10">
        <f t="shared" si="330"/>
        <v>0</v>
      </c>
      <c r="G841" s="10">
        <f t="shared" si="330"/>
        <v>0</v>
      </c>
      <c r="H841" s="159">
        <f t="shared" si="330"/>
        <v>0</v>
      </c>
      <c r="I841" s="159">
        <f t="shared" si="330"/>
        <v>0</v>
      </c>
      <c r="J841" s="159">
        <f t="shared" si="330"/>
        <v>0</v>
      </c>
      <c r="K841" s="113">
        <f t="shared" si="305"/>
        <v>0</v>
      </c>
      <c r="L841" s="113">
        <f t="shared" si="330"/>
        <v>0</v>
      </c>
      <c r="M841" s="113">
        <f t="shared" si="330"/>
        <v>0</v>
      </c>
      <c r="N841" s="3">
        <v>16</v>
      </c>
      <c r="P841" s="4"/>
      <c r="Q841" s="4"/>
      <c r="R841" s="4"/>
      <c r="S841" s="4"/>
      <c r="T841" s="4"/>
      <c r="U841" s="4"/>
      <c r="V841" s="4"/>
      <c r="W841" s="4"/>
      <c r="X841" s="4"/>
    </row>
    <row r="842" spans="1:24" s="3" customFormat="1" hidden="1">
      <c r="A842" s="3" t="str">
        <f t="shared" si="313"/>
        <v>b</v>
      </c>
      <c r="C842" s="12"/>
      <c r="D842" s="17" t="s">
        <v>299</v>
      </c>
      <c r="E842" s="10">
        <f t="shared" ref="E842:M842" si="331">E862+E882+E902</f>
        <v>0</v>
      </c>
      <c r="F842" s="10">
        <f t="shared" si="331"/>
        <v>0</v>
      </c>
      <c r="G842" s="10">
        <f t="shared" si="331"/>
        <v>0</v>
      </c>
      <c r="H842" s="159">
        <f t="shared" si="331"/>
        <v>0</v>
      </c>
      <c r="I842" s="159">
        <f t="shared" si="331"/>
        <v>0</v>
      </c>
      <c r="J842" s="159">
        <f t="shared" si="331"/>
        <v>0</v>
      </c>
      <c r="K842" s="113">
        <f t="shared" si="305"/>
        <v>0</v>
      </c>
      <c r="L842" s="113">
        <f t="shared" si="331"/>
        <v>0</v>
      </c>
      <c r="M842" s="113">
        <f t="shared" si="331"/>
        <v>0</v>
      </c>
      <c r="N842" s="3">
        <v>17</v>
      </c>
      <c r="P842" s="4"/>
      <c r="Q842" s="4"/>
      <c r="R842" s="4"/>
      <c r="S842" s="4"/>
      <c r="T842" s="4"/>
      <c r="U842" s="4"/>
      <c r="V842" s="4"/>
      <c r="W842" s="4"/>
      <c r="X842" s="4"/>
    </row>
    <row r="843" spans="1:24" hidden="1">
      <c r="A843" s="21" t="str">
        <f t="shared" si="313"/>
        <v>b</v>
      </c>
      <c r="C843" s="28"/>
      <c r="D843" s="17" t="s">
        <v>300</v>
      </c>
      <c r="E843" s="10">
        <f t="shared" ref="E843:M843" si="332">E863+E883+E903</f>
        <v>0</v>
      </c>
      <c r="F843" s="10">
        <f t="shared" si="332"/>
        <v>0</v>
      </c>
      <c r="G843" s="10">
        <f t="shared" si="332"/>
        <v>0</v>
      </c>
      <c r="H843" s="159">
        <f t="shared" si="332"/>
        <v>0</v>
      </c>
      <c r="I843" s="159">
        <f t="shared" si="332"/>
        <v>0</v>
      </c>
      <c r="J843" s="159">
        <f t="shared" si="332"/>
        <v>0</v>
      </c>
      <c r="K843" s="113">
        <f t="shared" si="305"/>
        <v>0</v>
      </c>
      <c r="L843" s="113">
        <f t="shared" si="332"/>
        <v>0</v>
      </c>
      <c r="M843" s="113">
        <f t="shared" si="332"/>
        <v>0</v>
      </c>
      <c r="N843" s="3">
        <v>18</v>
      </c>
    </row>
    <row r="844" spans="1:24">
      <c r="A844" s="21" t="str">
        <f t="shared" si="313"/>
        <v>a</v>
      </c>
      <c r="C844" s="28"/>
      <c r="D844" s="23" t="s">
        <v>21</v>
      </c>
      <c r="E844" s="9">
        <f>F844+G844</f>
        <v>364.86599999999999</v>
      </c>
      <c r="F844" s="9">
        <f>F864+F884+F904+F923</f>
        <v>32.61</v>
      </c>
      <c r="G844" s="9">
        <f>G864+G884+G904+G923</f>
        <v>332.25599999999997</v>
      </c>
      <c r="H844" s="158">
        <f>I844+J844</f>
        <v>987.548</v>
      </c>
      <c r="I844" s="158">
        <f>I864+I884+I904+I923</f>
        <v>839.24800000000005</v>
      </c>
      <c r="J844" s="158">
        <f t="shared" ref="J844:M844" si="333">J864+J884+J904</f>
        <v>148.30000000000001</v>
      </c>
      <c r="K844" s="112">
        <f>L844+M844</f>
        <v>53.759</v>
      </c>
      <c r="L844" s="112">
        <f>L864+L884+L904+L923</f>
        <v>0</v>
      </c>
      <c r="M844" s="112">
        <f t="shared" si="333"/>
        <v>53.759</v>
      </c>
      <c r="N844" s="3">
        <v>19</v>
      </c>
    </row>
    <row r="845" spans="1:24" hidden="1">
      <c r="A845" s="21" t="str">
        <f t="shared" si="313"/>
        <v>b</v>
      </c>
      <c r="C845" s="28"/>
      <c r="D845" s="23" t="s">
        <v>120</v>
      </c>
      <c r="E845" s="9">
        <f t="shared" ref="E845:M845" si="334">E865+E885+E905</f>
        <v>0</v>
      </c>
      <c r="F845" s="9">
        <f t="shared" si="334"/>
        <v>0</v>
      </c>
      <c r="G845" s="9">
        <f t="shared" si="334"/>
        <v>0</v>
      </c>
      <c r="H845" s="158">
        <f t="shared" si="334"/>
        <v>0</v>
      </c>
      <c r="I845" s="158">
        <f t="shared" si="334"/>
        <v>0</v>
      </c>
      <c r="J845" s="158">
        <f t="shared" si="334"/>
        <v>0</v>
      </c>
      <c r="K845" s="112">
        <f t="shared" si="305"/>
        <v>0</v>
      </c>
      <c r="L845" s="112">
        <f t="shared" si="334"/>
        <v>0</v>
      </c>
      <c r="M845" s="112">
        <f t="shared" si="334"/>
        <v>0</v>
      </c>
      <c r="N845" s="3">
        <v>20</v>
      </c>
    </row>
    <row r="846" spans="1:24" hidden="1">
      <c r="A846" s="21" t="str">
        <f t="shared" si="313"/>
        <v>b</v>
      </c>
      <c r="B846" s="21" t="s">
        <v>114</v>
      </c>
      <c r="C846" s="7" t="s">
        <v>128</v>
      </c>
      <c r="D846" s="22"/>
      <c r="E846" s="176">
        <f>F846+G846</f>
        <v>0</v>
      </c>
      <c r="F846" s="176">
        <f>F848+F864+F865</f>
        <v>0</v>
      </c>
      <c r="G846" s="5">
        <f>G848+G864+G865</f>
        <v>0</v>
      </c>
      <c r="H846" s="157">
        <f>I846+J846</f>
        <v>0</v>
      </c>
      <c r="I846" s="157">
        <f>I848+I864+I865</f>
        <v>0</v>
      </c>
      <c r="J846" s="157">
        <f>J848+J864+J865</f>
        <v>0</v>
      </c>
      <c r="K846" s="110">
        <f t="shared" si="305"/>
        <v>0</v>
      </c>
      <c r="L846" s="110">
        <f>L848+L864+L865</f>
        <v>0</v>
      </c>
      <c r="M846" s="110">
        <f>M848+M864+M865</f>
        <v>0</v>
      </c>
      <c r="N846" s="3">
        <v>1</v>
      </c>
    </row>
    <row r="847" spans="1:24" hidden="1">
      <c r="A847" s="21" t="str">
        <f t="shared" si="313"/>
        <v>b</v>
      </c>
      <c r="C847" s="28"/>
      <c r="D847" s="19" t="s">
        <v>99</v>
      </c>
      <c r="E847" s="8">
        <f t="shared" ref="E847:E858" si="335">F847+G847</f>
        <v>0</v>
      </c>
      <c r="F847" s="8"/>
      <c r="G847" s="8"/>
      <c r="H847" s="204">
        <f t="shared" ref="H847:H858" si="336">I847+J847</f>
        <v>0</v>
      </c>
      <c r="I847" s="204"/>
      <c r="J847" s="204"/>
      <c r="K847" s="111">
        <f t="shared" si="305"/>
        <v>0</v>
      </c>
      <c r="L847" s="111"/>
      <c r="M847" s="111"/>
      <c r="N847" s="3">
        <v>2</v>
      </c>
    </row>
    <row r="848" spans="1:24" hidden="1">
      <c r="A848" s="21" t="str">
        <f t="shared" si="313"/>
        <v>b</v>
      </c>
      <c r="C848" s="28"/>
      <c r="D848" s="23" t="s">
        <v>5</v>
      </c>
      <c r="E848" s="9">
        <f t="shared" si="335"/>
        <v>0</v>
      </c>
      <c r="F848" s="9">
        <f>F849+F850+F860+F861+F862+F863</f>
        <v>0</v>
      </c>
      <c r="G848" s="9">
        <f>G849+G850+G860+G861+G862+G863</f>
        <v>0</v>
      </c>
      <c r="H848" s="158">
        <f t="shared" si="336"/>
        <v>0</v>
      </c>
      <c r="I848" s="158">
        <f>I849+I850+I860+I861+I862+I863</f>
        <v>0</v>
      </c>
      <c r="J848" s="158">
        <f>J849+J850+J860+J861+J862+J863</f>
        <v>0</v>
      </c>
      <c r="K848" s="112">
        <f t="shared" si="305"/>
        <v>0</v>
      </c>
      <c r="L848" s="112">
        <f>L849+L850+L860+L861+L862+L863</f>
        <v>0</v>
      </c>
      <c r="M848" s="112">
        <f>M849+M850+M860+M861+M862+M863</f>
        <v>0</v>
      </c>
      <c r="N848" s="3">
        <v>3</v>
      </c>
    </row>
    <row r="849" spans="1:24" hidden="1">
      <c r="A849" s="21" t="str">
        <f t="shared" si="313"/>
        <v>b</v>
      </c>
      <c r="C849" s="28"/>
      <c r="D849" s="17" t="s">
        <v>301</v>
      </c>
      <c r="E849" s="10">
        <f t="shared" si="335"/>
        <v>0</v>
      </c>
      <c r="F849" s="10"/>
      <c r="G849" s="10"/>
      <c r="H849" s="159">
        <f t="shared" si="336"/>
        <v>0</v>
      </c>
      <c r="I849" s="159"/>
      <c r="J849" s="159"/>
      <c r="K849" s="113">
        <f t="shared" si="305"/>
        <v>0</v>
      </c>
      <c r="L849" s="113">
        <v>0</v>
      </c>
      <c r="M849" s="113"/>
      <c r="N849" s="3">
        <v>4</v>
      </c>
      <c r="P849" s="25"/>
    </row>
    <row r="850" spans="1:24" hidden="1">
      <c r="A850" s="21" t="str">
        <f t="shared" si="313"/>
        <v>b</v>
      </c>
      <c r="C850" s="28"/>
      <c r="D850" s="17" t="s">
        <v>295</v>
      </c>
      <c r="E850" s="10">
        <f t="shared" si="335"/>
        <v>0</v>
      </c>
      <c r="F850" s="10">
        <f>F851+F852+F853+F854+F855+F856+F857+F858</f>
        <v>0</v>
      </c>
      <c r="G850" s="10">
        <f>G851+G852+G853+G854+G855+G856+G857+G858</f>
        <v>0</v>
      </c>
      <c r="H850" s="159">
        <f t="shared" si="336"/>
        <v>0</v>
      </c>
      <c r="I850" s="159">
        <f>I851+I852+I853+I854+I855+I856+I857+I858</f>
        <v>0</v>
      </c>
      <c r="J850" s="159">
        <f>J851+J852+J853+J854+J855+J856+J857+J858</f>
        <v>0</v>
      </c>
      <c r="K850" s="113">
        <f t="shared" si="305"/>
        <v>0</v>
      </c>
      <c r="L850" s="113">
        <f>L851+L852+L853+L854+L855+L856+L857+L858</f>
        <v>0</v>
      </c>
      <c r="M850" s="113">
        <f>M851+M852+M853+M854+M855+M856+M857+M858</f>
        <v>0</v>
      </c>
      <c r="N850" s="3">
        <v>5</v>
      </c>
    </row>
    <row r="851" spans="1:24" s="3" customFormat="1" ht="22.5" hidden="1">
      <c r="A851" s="3" t="s">
        <v>289</v>
      </c>
      <c r="C851" s="12"/>
      <c r="D851" s="16" t="s">
        <v>290</v>
      </c>
      <c r="E851" s="176">
        <f t="shared" si="335"/>
        <v>0</v>
      </c>
      <c r="F851" s="176"/>
      <c r="G851" s="5"/>
      <c r="H851" s="157">
        <f t="shared" si="336"/>
        <v>0</v>
      </c>
      <c r="I851" s="157"/>
      <c r="J851" s="157"/>
      <c r="K851" s="110">
        <f t="shared" si="305"/>
        <v>0</v>
      </c>
      <c r="L851" s="110">
        <v>0</v>
      </c>
      <c r="M851" s="110"/>
      <c r="N851" s="3">
        <v>6</v>
      </c>
      <c r="P851" s="4"/>
      <c r="Q851" s="4"/>
      <c r="R851" s="4"/>
      <c r="S851" s="4"/>
      <c r="T851" s="4"/>
      <c r="U851" s="4"/>
      <c r="V851" s="4"/>
      <c r="W851" s="4"/>
      <c r="X851" s="4"/>
    </row>
    <row r="852" spans="1:24" s="3" customFormat="1" hidden="1">
      <c r="A852" s="3" t="s">
        <v>289</v>
      </c>
      <c r="C852" s="12"/>
      <c r="D852" s="16" t="s">
        <v>102</v>
      </c>
      <c r="E852" s="176">
        <f t="shared" si="335"/>
        <v>0</v>
      </c>
      <c r="F852" s="176"/>
      <c r="G852" s="5"/>
      <c r="H852" s="157">
        <f t="shared" si="336"/>
        <v>0</v>
      </c>
      <c r="I852" s="157"/>
      <c r="J852" s="157"/>
      <c r="K852" s="110">
        <f t="shared" si="305"/>
        <v>0</v>
      </c>
      <c r="L852" s="110">
        <v>0</v>
      </c>
      <c r="M852" s="110"/>
      <c r="N852" s="3">
        <v>7</v>
      </c>
      <c r="P852" s="4"/>
      <c r="Q852" s="4"/>
      <c r="R852" s="4"/>
      <c r="S852" s="4"/>
      <c r="T852" s="4"/>
      <c r="U852" s="4"/>
      <c r="V852" s="4"/>
      <c r="W852" s="4"/>
      <c r="X852" s="4"/>
    </row>
    <row r="853" spans="1:24" s="3" customFormat="1" hidden="1">
      <c r="A853" s="3" t="s">
        <v>289</v>
      </c>
      <c r="C853" s="12"/>
      <c r="D853" s="16" t="s">
        <v>101</v>
      </c>
      <c r="E853" s="176">
        <f t="shared" si="335"/>
        <v>0</v>
      </c>
      <c r="F853" s="176"/>
      <c r="G853" s="5"/>
      <c r="H853" s="157">
        <f t="shared" si="336"/>
        <v>0</v>
      </c>
      <c r="I853" s="157"/>
      <c r="J853" s="157"/>
      <c r="K853" s="110">
        <f t="shared" si="305"/>
        <v>0</v>
      </c>
      <c r="L853" s="110">
        <v>0</v>
      </c>
      <c r="M853" s="110"/>
      <c r="N853" s="3">
        <v>8</v>
      </c>
      <c r="P853" s="4"/>
      <c r="Q853" s="4"/>
      <c r="R853" s="4"/>
      <c r="S853" s="4"/>
      <c r="T853" s="4"/>
      <c r="U853" s="4"/>
      <c r="V853" s="4"/>
      <c r="W853" s="4"/>
      <c r="X853" s="4"/>
    </row>
    <row r="854" spans="1:24" s="3" customFormat="1" hidden="1">
      <c r="A854" s="3" t="s">
        <v>289</v>
      </c>
      <c r="C854" s="12"/>
      <c r="D854" s="16" t="s">
        <v>291</v>
      </c>
      <c r="E854" s="176">
        <f t="shared" si="335"/>
        <v>0</v>
      </c>
      <c r="F854" s="176"/>
      <c r="G854" s="5"/>
      <c r="H854" s="157">
        <f t="shared" si="336"/>
        <v>0</v>
      </c>
      <c r="I854" s="157"/>
      <c r="J854" s="157"/>
      <c r="K854" s="110">
        <f t="shared" si="305"/>
        <v>0</v>
      </c>
      <c r="L854" s="110">
        <v>0</v>
      </c>
      <c r="M854" s="110"/>
      <c r="N854" s="3">
        <v>9</v>
      </c>
      <c r="P854" s="4"/>
      <c r="Q854" s="4"/>
      <c r="R854" s="4"/>
      <c r="S854" s="4"/>
      <c r="T854" s="4"/>
      <c r="U854" s="4"/>
      <c r="V854" s="4"/>
      <c r="W854" s="4"/>
      <c r="X854" s="4"/>
    </row>
    <row r="855" spans="1:24" s="3" customFormat="1" hidden="1">
      <c r="A855" s="3" t="s">
        <v>289</v>
      </c>
      <c r="C855" s="12"/>
      <c r="D855" s="16" t="s">
        <v>100</v>
      </c>
      <c r="E855" s="176">
        <f t="shared" si="335"/>
        <v>0</v>
      </c>
      <c r="F855" s="176"/>
      <c r="G855" s="5"/>
      <c r="H855" s="157">
        <f t="shared" si="336"/>
        <v>0</v>
      </c>
      <c r="I855" s="157"/>
      <c r="J855" s="157"/>
      <c r="K855" s="110">
        <f t="shared" ref="K855:K935" si="337">L855+M855</f>
        <v>0</v>
      </c>
      <c r="L855" s="110">
        <v>0</v>
      </c>
      <c r="M855" s="110"/>
      <c r="N855" s="3">
        <v>10</v>
      </c>
      <c r="P855" s="4"/>
      <c r="Q855" s="4"/>
      <c r="R855" s="4"/>
      <c r="S855" s="4"/>
      <c r="T855" s="4"/>
      <c r="U855" s="4"/>
      <c r="V855" s="4"/>
      <c r="W855" s="4"/>
      <c r="X855" s="4"/>
    </row>
    <row r="856" spans="1:24" s="3" customFormat="1" ht="33.75" hidden="1">
      <c r="A856" s="3" t="s">
        <v>289</v>
      </c>
      <c r="C856" s="12"/>
      <c r="D856" s="16" t="s">
        <v>292</v>
      </c>
      <c r="E856" s="176">
        <f t="shared" si="335"/>
        <v>0</v>
      </c>
      <c r="F856" s="176"/>
      <c r="G856" s="5"/>
      <c r="H856" s="157">
        <f t="shared" si="336"/>
        <v>0</v>
      </c>
      <c r="I856" s="157"/>
      <c r="J856" s="157"/>
      <c r="K856" s="110">
        <f t="shared" si="337"/>
        <v>0</v>
      </c>
      <c r="L856" s="110">
        <v>0</v>
      </c>
      <c r="M856" s="110"/>
      <c r="N856" s="3">
        <v>11</v>
      </c>
      <c r="P856" s="4"/>
      <c r="Q856" s="4"/>
      <c r="R856" s="4"/>
      <c r="S856" s="4"/>
      <c r="T856" s="4"/>
      <c r="U856" s="4"/>
      <c r="V856" s="4"/>
      <c r="W856" s="4"/>
      <c r="X856" s="4"/>
    </row>
    <row r="857" spans="1:24" s="3" customFormat="1" ht="33.75" hidden="1">
      <c r="A857" s="3" t="s">
        <v>289</v>
      </c>
      <c r="C857" s="12"/>
      <c r="D857" s="16" t="s">
        <v>293</v>
      </c>
      <c r="E857" s="176">
        <f t="shared" si="335"/>
        <v>0</v>
      </c>
      <c r="F857" s="176"/>
      <c r="G857" s="5"/>
      <c r="H857" s="157">
        <f t="shared" si="336"/>
        <v>0</v>
      </c>
      <c r="I857" s="157"/>
      <c r="J857" s="157"/>
      <c r="K857" s="110">
        <f t="shared" si="337"/>
        <v>0</v>
      </c>
      <c r="L857" s="110">
        <v>0</v>
      </c>
      <c r="M857" s="110"/>
      <c r="N857" s="3">
        <v>12</v>
      </c>
      <c r="P857" s="4"/>
      <c r="Q857" s="4"/>
      <c r="R857" s="4"/>
      <c r="S857" s="4"/>
      <c r="T857" s="4"/>
      <c r="U857" s="4"/>
      <c r="V857" s="4"/>
      <c r="W857" s="4"/>
      <c r="X857" s="4"/>
    </row>
    <row r="858" spans="1:24" s="3" customFormat="1" ht="22.5" hidden="1">
      <c r="A858" s="3" t="s">
        <v>289</v>
      </c>
      <c r="C858" s="12"/>
      <c r="D858" s="16" t="s">
        <v>294</v>
      </c>
      <c r="E858" s="176">
        <f t="shared" si="335"/>
        <v>0</v>
      </c>
      <c r="F858" s="176"/>
      <c r="G858" s="5"/>
      <c r="H858" s="157">
        <f t="shared" si="336"/>
        <v>0</v>
      </c>
      <c r="I858" s="157"/>
      <c r="J858" s="157"/>
      <c r="K858" s="110">
        <f t="shared" si="337"/>
        <v>0</v>
      </c>
      <c r="L858" s="110">
        <v>0</v>
      </c>
      <c r="M858" s="110"/>
      <c r="N858" s="3">
        <v>13</v>
      </c>
      <c r="P858" s="4"/>
      <c r="Q858" s="4"/>
      <c r="R858" s="4"/>
      <c r="S858" s="4"/>
      <c r="T858" s="4"/>
      <c r="U858" s="4"/>
      <c r="V858" s="4"/>
      <c r="W858" s="4"/>
      <c r="X858" s="4"/>
    </row>
    <row r="859" spans="1:24" s="3" customFormat="1" hidden="1">
      <c r="A859" s="3" t="str">
        <f t="shared" si="313"/>
        <v>b</v>
      </c>
      <c r="C859" s="12"/>
      <c r="D859" s="17" t="s">
        <v>296</v>
      </c>
      <c r="E859" s="10"/>
      <c r="F859" s="10"/>
      <c r="G859" s="10"/>
      <c r="H859" s="159"/>
      <c r="I859" s="159"/>
      <c r="J859" s="159"/>
      <c r="K859" s="113">
        <f t="shared" si="337"/>
        <v>0</v>
      </c>
      <c r="L859" s="113">
        <v>0</v>
      </c>
      <c r="M859" s="113"/>
      <c r="N859" s="3">
        <v>14</v>
      </c>
      <c r="P859" s="4"/>
      <c r="Q859" s="4"/>
      <c r="R859" s="4"/>
      <c r="S859" s="4"/>
      <c r="T859" s="4"/>
      <c r="U859" s="4"/>
      <c r="V859" s="4"/>
      <c r="W859" s="4"/>
      <c r="X859" s="4"/>
    </row>
    <row r="860" spans="1:24" hidden="1">
      <c r="A860" s="21" t="str">
        <f t="shared" si="313"/>
        <v>b</v>
      </c>
      <c r="C860" s="28"/>
      <c r="D860" s="17" t="s">
        <v>297</v>
      </c>
      <c r="E860" s="10">
        <f t="shared" ref="E860:E878" si="338">F860+G860</f>
        <v>0</v>
      </c>
      <c r="F860" s="10"/>
      <c r="G860" s="10">
        <v>0</v>
      </c>
      <c r="H860" s="159">
        <f t="shared" ref="H860:H878" si="339">I860+J860</f>
        <v>0</v>
      </c>
      <c r="I860" s="159"/>
      <c r="J860" s="159"/>
      <c r="K860" s="113">
        <f t="shared" si="337"/>
        <v>0</v>
      </c>
      <c r="L860" s="113"/>
      <c r="M860" s="113"/>
      <c r="N860" s="3">
        <v>15</v>
      </c>
    </row>
    <row r="861" spans="1:24" s="3" customFormat="1" hidden="1">
      <c r="A861" s="3" t="str">
        <f t="shared" si="313"/>
        <v>b</v>
      </c>
      <c r="C861" s="12"/>
      <c r="D861" s="17" t="s">
        <v>298</v>
      </c>
      <c r="E861" s="10">
        <f t="shared" si="338"/>
        <v>0</v>
      </c>
      <c r="F861" s="10"/>
      <c r="G861" s="10"/>
      <c r="H861" s="159">
        <f t="shared" si="339"/>
        <v>0</v>
      </c>
      <c r="I861" s="159"/>
      <c r="J861" s="159"/>
      <c r="K861" s="113">
        <f t="shared" si="337"/>
        <v>0</v>
      </c>
      <c r="L861" s="113">
        <v>0</v>
      </c>
      <c r="M861" s="113"/>
      <c r="N861" s="3">
        <v>16</v>
      </c>
      <c r="P861" s="4"/>
      <c r="Q861" s="4"/>
      <c r="R861" s="4"/>
      <c r="S861" s="4"/>
      <c r="T861" s="4"/>
      <c r="U861" s="4"/>
      <c r="V861" s="4"/>
      <c r="W861" s="4"/>
      <c r="X861" s="4"/>
    </row>
    <row r="862" spans="1:24" s="3" customFormat="1" hidden="1">
      <c r="A862" s="3" t="str">
        <f t="shared" si="313"/>
        <v>b</v>
      </c>
      <c r="C862" s="12"/>
      <c r="D862" s="17" t="s">
        <v>299</v>
      </c>
      <c r="E862" s="10">
        <f t="shared" si="338"/>
        <v>0</v>
      </c>
      <c r="F862" s="10"/>
      <c r="G862" s="10"/>
      <c r="H862" s="159">
        <f t="shared" si="339"/>
        <v>0</v>
      </c>
      <c r="I862" s="159"/>
      <c r="J862" s="159"/>
      <c r="K862" s="113">
        <f t="shared" si="337"/>
        <v>0</v>
      </c>
      <c r="L862" s="113">
        <v>0</v>
      </c>
      <c r="M862" s="113"/>
      <c r="N862" s="3">
        <v>17</v>
      </c>
      <c r="P862" s="4"/>
      <c r="Q862" s="4"/>
      <c r="R862" s="4"/>
      <c r="S862" s="4"/>
      <c r="T862" s="4"/>
      <c r="U862" s="4"/>
      <c r="V862" s="4"/>
      <c r="W862" s="4"/>
      <c r="X862" s="4"/>
    </row>
    <row r="863" spans="1:24" hidden="1">
      <c r="A863" s="21" t="str">
        <f t="shared" si="313"/>
        <v>b</v>
      </c>
      <c r="C863" s="28"/>
      <c r="D863" s="17" t="s">
        <v>300</v>
      </c>
      <c r="E863" s="10">
        <f t="shared" si="338"/>
        <v>0</v>
      </c>
      <c r="F863" s="10"/>
      <c r="G863" s="10"/>
      <c r="H863" s="159">
        <f t="shared" si="339"/>
        <v>0</v>
      </c>
      <c r="I863" s="159"/>
      <c r="J863" s="159"/>
      <c r="K863" s="113">
        <f t="shared" si="337"/>
        <v>0</v>
      </c>
      <c r="L863" s="113">
        <v>0</v>
      </c>
      <c r="M863" s="113"/>
      <c r="N863" s="3">
        <v>18</v>
      </c>
    </row>
    <row r="864" spans="1:24" hidden="1">
      <c r="A864" s="21" t="str">
        <f t="shared" si="313"/>
        <v>b</v>
      </c>
      <c r="C864" s="28"/>
      <c r="D864" s="23" t="s">
        <v>21</v>
      </c>
      <c r="E864" s="9">
        <f t="shared" si="338"/>
        <v>0</v>
      </c>
      <c r="F864" s="9">
        <v>0</v>
      </c>
      <c r="G864" s="9"/>
      <c r="H864" s="158">
        <f t="shared" si="339"/>
        <v>0</v>
      </c>
      <c r="I864" s="158">
        <v>0</v>
      </c>
      <c r="J864" s="158"/>
      <c r="K864" s="112">
        <f t="shared" si="337"/>
        <v>0</v>
      </c>
      <c r="L864" s="112">
        <v>0</v>
      </c>
      <c r="M864" s="112"/>
      <c r="N864" s="3">
        <v>19</v>
      </c>
    </row>
    <row r="865" spans="1:24" s="3" customFormat="1" hidden="1">
      <c r="A865" s="3" t="str">
        <f t="shared" si="313"/>
        <v>b</v>
      </c>
      <c r="C865" s="12"/>
      <c r="D865" s="18" t="s">
        <v>120</v>
      </c>
      <c r="E865" s="9">
        <f t="shared" si="338"/>
        <v>0</v>
      </c>
      <c r="F865" s="9"/>
      <c r="G865" s="9"/>
      <c r="H865" s="158">
        <f t="shared" si="339"/>
        <v>0</v>
      </c>
      <c r="I865" s="158"/>
      <c r="J865" s="158"/>
      <c r="K865" s="112">
        <f t="shared" si="337"/>
        <v>0</v>
      </c>
      <c r="L865" s="112"/>
      <c r="M865" s="112"/>
      <c r="N865" s="3">
        <v>20</v>
      </c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8" hidden="1">
      <c r="A866" s="21" t="str">
        <f t="shared" si="313"/>
        <v>b</v>
      </c>
      <c r="B866" s="21" t="s">
        <v>114</v>
      </c>
      <c r="C866" s="7" t="s">
        <v>129</v>
      </c>
      <c r="D866" s="22"/>
      <c r="E866" s="176">
        <f t="shared" si="338"/>
        <v>0</v>
      </c>
      <c r="F866" s="176">
        <f>F868+F884+F885</f>
        <v>0</v>
      </c>
      <c r="G866" s="5">
        <f>G868+G884+G885</f>
        <v>0</v>
      </c>
      <c r="H866" s="157">
        <f t="shared" si="339"/>
        <v>0</v>
      </c>
      <c r="I866" s="157">
        <f>I868+I884+I885</f>
        <v>0</v>
      </c>
      <c r="J866" s="157">
        <f>J868+J884+J885</f>
        <v>0</v>
      </c>
      <c r="K866" s="110">
        <f t="shared" si="337"/>
        <v>0</v>
      </c>
      <c r="L866" s="110">
        <f>L868+L884+L885</f>
        <v>0</v>
      </c>
      <c r="M866" s="110">
        <f>M868+M884+M885</f>
        <v>0</v>
      </c>
      <c r="N866" s="3">
        <v>1</v>
      </c>
    </row>
    <row r="867" spans="1:24" s="3" customFormat="1" hidden="1">
      <c r="A867" s="3" t="str">
        <f t="shared" si="313"/>
        <v>b</v>
      </c>
      <c r="C867" s="12"/>
      <c r="D867" s="19" t="s">
        <v>99</v>
      </c>
      <c r="E867" s="8">
        <f t="shared" si="338"/>
        <v>0</v>
      </c>
      <c r="F867" s="8"/>
      <c r="G867" s="8"/>
      <c r="H867" s="204">
        <f t="shared" si="339"/>
        <v>0</v>
      </c>
      <c r="I867" s="204"/>
      <c r="J867" s="204"/>
      <c r="K867" s="111">
        <f t="shared" si="337"/>
        <v>0</v>
      </c>
      <c r="L867" s="111"/>
      <c r="M867" s="111"/>
      <c r="N867" s="3">
        <v>2</v>
      </c>
      <c r="P867" s="4"/>
      <c r="Q867" s="4"/>
      <c r="R867" s="4"/>
      <c r="S867" s="4"/>
      <c r="T867" s="4"/>
      <c r="U867" s="4"/>
      <c r="V867" s="4"/>
      <c r="W867" s="4"/>
      <c r="X867" s="4"/>
    </row>
    <row r="868" spans="1:24" s="3" customFormat="1" hidden="1">
      <c r="A868" s="3" t="str">
        <f t="shared" si="313"/>
        <v>b</v>
      </c>
      <c r="C868" s="12"/>
      <c r="D868" s="18" t="s">
        <v>5</v>
      </c>
      <c r="E868" s="9">
        <f t="shared" si="338"/>
        <v>0</v>
      </c>
      <c r="F868" s="9">
        <f>F869+F870+F880+F881+F882+F883</f>
        <v>0</v>
      </c>
      <c r="G868" s="9">
        <f>G869+G870+G880+G881+G882+G883</f>
        <v>0</v>
      </c>
      <c r="H868" s="158">
        <f t="shared" si="339"/>
        <v>0</v>
      </c>
      <c r="I868" s="158">
        <f>I869+I870+I880+I881+I882+I883</f>
        <v>0</v>
      </c>
      <c r="J868" s="158">
        <f>J869+J870+J880+J881+J882+J883</f>
        <v>0</v>
      </c>
      <c r="K868" s="112">
        <f t="shared" si="337"/>
        <v>0</v>
      </c>
      <c r="L868" s="112">
        <f>L869+L870+L880+L881+L882+L883</f>
        <v>0</v>
      </c>
      <c r="M868" s="112">
        <f>M869+M870+M880+M881+M882+M883</f>
        <v>0</v>
      </c>
      <c r="N868" s="3">
        <v>3</v>
      </c>
      <c r="P868" s="4"/>
      <c r="Q868" s="4"/>
      <c r="R868" s="4"/>
      <c r="S868" s="4"/>
      <c r="T868" s="4"/>
      <c r="U868" s="4"/>
      <c r="V868" s="4"/>
      <c r="W868" s="4"/>
      <c r="X868" s="4"/>
    </row>
    <row r="869" spans="1:24" s="3" customFormat="1" hidden="1">
      <c r="A869" s="3" t="str">
        <f t="shared" si="313"/>
        <v>b</v>
      </c>
      <c r="C869" s="12"/>
      <c r="D869" s="17" t="s">
        <v>301</v>
      </c>
      <c r="E869" s="10">
        <f t="shared" si="338"/>
        <v>0</v>
      </c>
      <c r="F869" s="10"/>
      <c r="G869" s="10"/>
      <c r="H869" s="159">
        <f t="shared" si="339"/>
        <v>0</v>
      </c>
      <c r="I869" s="159"/>
      <c r="J869" s="159"/>
      <c r="K869" s="113">
        <f t="shared" si="337"/>
        <v>0</v>
      </c>
      <c r="L869" s="113"/>
      <c r="M869" s="113"/>
      <c r="N869" s="3">
        <v>4</v>
      </c>
      <c r="P869" s="4">
        <f>K869-H869</f>
        <v>0</v>
      </c>
      <c r="Q869" s="4">
        <f>K869-E869</f>
        <v>0</v>
      </c>
      <c r="R869" s="4">
        <f>H869-E869</f>
        <v>0</v>
      </c>
      <c r="S869" s="4"/>
      <c r="T869" s="4"/>
      <c r="U869" s="4"/>
      <c r="V869" s="4"/>
      <c r="W869" s="4"/>
      <c r="X869" s="4"/>
    </row>
    <row r="870" spans="1:24" s="3" customFormat="1" hidden="1">
      <c r="A870" s="3" t="str">
        <f t="shared" si="313"/>
        <v>b</v>
      </c>
      <c r="C870" s="12"/>
      <c r="D870" s="17" t="s">
        <v>295</v>
      </c>
      <c r="E870" s="10">
        <f t="shared" si="338"/>
        <v>0</v>
      </c>
      <c r="F870" s="10">
        <f>F871+F872+F873+F874+F875+F876+F877+F878</f>
        <v>0</v>
      </c>
      <c r="G870" s="10">
        <f>G871+G872+G873+G874+G875+G876+G877+G878</f>
        <v>0</v>
      </c>
      <c r="H870" s="159">
        <f t="shared" si="339"/>
        <v>0</v>
      </c>
      <c r="I870" s="159">
        <f>I871+I872+I873+I874+I875+I876+I877+I878</f>
        <v>0</v>
      </c>
      <c r="J870" s="159">
        <f>J871+J872+J873+J874+J875+J876+J877+J878</f>
        <v>0</v>
      </c>
      <c r="K870" s="113">
        <f t="shared" si="337"/>
        <v>0</v>
      </c>
      <c r="L870" s="113">
        <f>L871+L872+L873+L874+L875+L876+L877+L878</f>
        <v>0</v>
      </c>
      <c r="M870" s="113">
        <f>M871+M872+M873+M874+M875+M876+M877+M878</f>
        <v>0</v>
      </c>
      <c r="N870" s="3">
        <v>5</v>
      </c>
      <c r="P870" s="4"/>
      <c r="Q870" s="4"/>
      <c r="R870" s="4"/>
      <c r="S870" s="4"/>
      <c r="T870" s="4"/>
      <c r="U870" s="4"/>
      <c r="V870" s="4"/>
      <c r="W870" s="4"/>
      <c r="X870" s="4"/>
    </row>
    <row r="871" spans="1:24" s="3" customFormat="1" ht="22.5" hidden="1">
      <c r="A871" s="3" t="s">
        <v>289</v>
      </c>
      <c r="C871" s="12"/>
      <c r="D871" s="16" t="s">
        <v>290</v>
      </c>
      <c r="E871" s="176">
        <f t="shared" si="338"/>
        <v>0</v>
      </c>
      <c r="F871" s="176"/>
      <c r="G871" s="5"/>
      <c r="H871" s="157">
        <f t="shared" si="339"/>
        <v>0</v>
      </c>
      <c r="I871" s="157"/>
      <c r="J871" s="157"/>
      <c r="K871" s="110">
        <f t="shared" si="337"/>
        <v>0</v>
      </c>
      <c r="L871" s="110"/>
      <c r="M871" s="110"/>
      <c r="N871" s="3">
        <v>6</v>
      </c>
      <c r="P871" s="4"/>
      <c r="Q871" s="4"/>
      <c r="R871" s="4"/>
      <c r="S871" s="4"/>
      <c r="T871" s="4"/>
      <c r="U871" s="4"/>
      <c r="V871" s="4"/>
      <c r="W871" s="4"/>
      <c r="X871" s="4"/>
    </row>
    <row r="872" spans="1:24" s="3" customFormat="1" hidden="1">
      <c r="A872" s="3" t="s">
        <v>289</v>
      </c>
      <c r="C872" s="12"/>
      <c r="D872" s="16" t="s">
        <v>102</v>
      </c>
      <c r="E872" s="176">
        <f t="shared" si="338"/>
        <v>0</v>
      </c>
      <c r="F872" s="176"/>
      <c r="G872" s="5"/>
      <c r="H872" s="157">
        <f t="shared" si="339"/>
        <v>0</v>
      </c>
      <c r="I872" s="157"/>
      <c r="J872" s="157"/>
      <c r="K872" s="110">
        <f t="shared" si="337"/>
        <v>0</v>
      </c>
      <c r="L872" s="110"/>
      <c r="M872" s="110"/>
      <c r="N872" s="3">
        <v>7</v>
      </c>
      <c r="P872" s="4"/>
      <c r="Q872" s="4"/>
      <c r="R872" s="4"/>
      <c r="S872" s="4"/>
      <c r="T872" s="4"/>
      <c r="U872" s="4"/>
      <c r="V872" s="4"/>
      <c r="W872" s="4"/>
      <c r="X872" s="4"/>
    </row>
    <row r="873" spans="1:24" s="3" customFormat="1" hidden="1">
      <c r="A873" s="3" t="s">
        <v>289</v>
      </c>
      <c r="C873" s="12"/>
      <c r="D873" s="16" t="s">
        <v>101</v>
      </c>
      <c r="E873" s="176">
        <f t="shared" si="338"/>
        <v>0</v>
      </c>
      <c r="F873" s="176"/>
      <c r="G873" s="5"/>
      <c r="H873" s="157">
        <f t="shared" si="339"/>
        <v>0</v>
      </c>
      <c r="I873" s="157"/>
      <c r="J873" s="157"/>
      <c r="K873" s="110">
        <f t="shared" si="337"/>
        <v>0</v>
      </c>
      <c r="L873" s="110"/>
      <c r="M873" s="110"/>
      <c r="N873" s="3">
        <v>8</v>
      </c>
      <c r="P873" s="4"/>
      <c r="Q873" s="4"/>
      <c r="R873" s="4"/>
      <c r="S873" s="4"/>
      <c r="T873" s="4"/>
      <c r="U873" s="4"/>
      <c r="V873" s="4"/>
      <c r="W873" s="4"/>
      <c r="X873" s="4"/>
    </row>
    <row r="874" spans="1:24" s="3" customFormat="1" hidden="1">
      <c r="A874" s="3" t="s">
        <v>289</v>
      </c>
      <c r="C874" s="12"/>
      <c r="D874" s="16" t="s">
        <v>291</v>
      </c>
      <c r="E874" s="176">
        <f t="shared" si="338"/>
        <v>0</v>
      </c>
      <c r="F874" s="176"/>
      <c r="G874" s="5"/>
      <c r="H874" s="157">
        <f t="shared" si="339"/>
        <v>0</v>
      </c>
      <c r="I874" s="157"/>
      <c r="J874" s="157"/>
      <c r="K874" s="110">
        <f t="shared" si="337"/>
        <v>0</v>
      </c>
      <c r="L874" s="110"/>
      <c r="M874" s="110"/>
      <c r="N874" s="3">
        <v>9</v>
      </c>
      <c r="P874" s="4"/>
      <c r="Q874" s="4"/>
      <c r="R874" s="4"/>
      <c r="S874" s="4"/>
      <c r="T874" s="4"/>
      <c r="U874" s="4"/>
      <c r="V874" s="4"/>
      <c r="W874" s="4"/>
      <c r="X874" s="4"/>
    </row>
    <row r="875" spans="1:24" s="3" customFormat="1" hidden="1">
      <c r="A875" s="3" t="s">
        <v>289</v>
      </c>
      <c r="C875" s="12"/>
      <c r="D875" s="16" t="s">
        <v>100</v>
      </c>
      <c r="E875" s="176">
        <f t="shared" si="338"/>
        <v>0</v>
      </c>
      <c r="F875" s="176"/>
      <c r="G875" s="5"/>
      <c r="H875" s="157">
        <f t="shared" si="339"/>
        <v>0</v>
      </c>
      <c r="I875" s="157"/>
      <c r="J875" s="157"/>
      <c r="K875" s="110">
        <f t="shared" si="337"/>
        <v>0</v>
      </c>
      <c r="L875" s="110"/>
      <c r="M875" s="110"/>
      <c r="N875" s="3">
        <v>10</v>
      </c>
      <c r="P875" s="4"/>
      <c r="Q875" s="4"/>
      <c r="R875" s="4"/>
      <c r="S875" s="4"/>
      <c r="T875" s="4"/>
      <c r="U875" s="4"/>
      <c r="V875" s="4"/>
      <c r="W875" s="4"/>
      <c r="X875" s="4"/>
    </row>
    <row r="876" spans="1:24" s="3" customFormat="1" ht="33.75" hidden="1">
      <c r="A876" s="3" t="s">
        <v>289</v>
      </c>
      <c r="C876" s="12"/>
      <c r="D876" s="16" t="s">
        <v>292</v>
      </c>
      <c r="E876" s="176">
        <f t="shared" si="338"/>
        <v>0</v>
      </c>
      <c r="F876" s="176"/>
      <c r="G876" s="5"/>
      <c r="H876" s="157">
        <f t="shared" si="339"/>
        <v>0</v>
      </c>
      <c r="I876" s="157"/>
      <c r="J876" s="157"/>
      <c r="K876" s="110">
        <f t="shared" si="337"/>
        <v>0</v>
      </c>
      <c r="L876" s="110"/>
      <c r="M876" s="110"/>
      <c r="N876" s="3">
        <v>11</v>
      </c>
      <c r="P876" s="4"/>
      <c r="Q876" s="4"/>
      <c r="R876" s="4"/>
      <c r="S876" s="4"/>
      <c r="T876" s="4"/>
      <c r="U876" s="4"/>
      <c r="V876" s="4"/>
      <c r="W876" s="4"/>
      <c r="X876" s="4"/>
    </row>
    <row r="877" spans="1:24" s="3" customFormat="1" ht="33.75" hidden="1">
      <c r="A877" s="3" t="s">
        <v>289</v>
      </c>
      <c r="C877" s="12"/>
      <c r="D877" s="16" t="s">
        <v>293</v>
      </c>
      <c r="E877" s="176">
        <f t="shared" si="338"/>
        <v>0</v>
      </c>
      <c r="F877" s="176"/>
      <c r="G877" s="5"/>
      <c r="H877" s="157">
        <f t="shared" si="339"/>
        <v>0</v>
      </c>
      <c r="I877" s="157"/>
      <c r="J877" s="157"/>
      <c r="K877" s="110">
        <f t="shared" si="337"/>
        <v>0</v>
      </c>
      <c r="L877" s="110"/>
      <c r="M877" s="110"/>
      <c r="N877" s="3">
        <v>12</v>
      </c>
      <c r="P877" s="4"/>
      <c r="Q877" s="4"/>
      <c r="R877" s="4"/>
      <c r="S877" s="4"/>
      <c r="T877" s="4"/>
      <c r="U877" s="4"/>
      <c r="V877" s="4"/>
      <c r="W877" s="4"/>
      <c r="X877" s="4"/>
    </row>
    <row r="878" spans="1:24" s="3" customFormat="1" ht="22.5" hidden="1">
      <c r="A878" s="3" t="s">
        <v>289</v>
      </c>
      <c r="C878" s="12"/>
      <c r="D878" s="16" t="s">
        <v>294</v>
      </c>
      <c r="E878" s="176">
        <f t="shared" si="338"/>
        <v>0</v>
      </c>
      <c r="F878" s="176"/>
      <c r="G878" s="5"/>
      <c r="H878" s="157">
        <f t="shared" si="339"/>
        <v>0</v>
      </c>
      <c r="I878" s="157"/>
      <c r="J878" s="157"/>
      <c r="K878" s="110">
        <f t="shared" si="337"/>
        <v>0</v>
      </c>
      <c r="L878" s="110"/>
      <c r="M878" s="110"/>
      <c r="N878" s="3">
        <v>13</v>
      </c>
      <c r="P878" s="4"/>
      <c r="Q878" s="4"/>
      <c r="R878" s="4"/>
      <c r="S878" s="4"/>
      <c r="T878" s="4"/>
      <c r="U878" s="4"/>
      <c r="V878" s="4"/>
      <c r="W878" s="4"/>
      <c r="X878" s="4"/>
    </row>
    <row r="879" spans="1:24" s="3" customFormat="1" hidden="1">
      <c r="A879" s="3" t="str">
        <f t="shared" si="313"/>
        <v>b</v>
      </c>
      <c r="C879" s="12"/>
      <c r="D879" s="17" t="s">
        <v>296</v>
      </c>
      <c r="E879" s="10"/>
      <c r="F879" s="10"/>
      <c r="G879" s="10"/>
      <c r="H879" s="159"/>
      <c r="I879" s="159"/>
      <c r="J879" s="159"/>
      <c r="K879" s="113">
        <f t="shared" si="337"/>
        <v>0</v>
      </c>
      <c r="L879" s="113"/>
      <c r="M879" s="113"/>
      <c r="N879" s="3">
        <v>14</v>
      </c>
      <c r="P879" s="4"/>
      <c r="Q879" s="4"/>
      <c r="R879" s="4"/>
      <c r="S879" s="4"/>
      <c r="T879" s="4"/>
      <c r="U879" s="4"/>
      <c r="V879" s="4"/>
      <c r="W879" s="4"/>
      <c r="X879" s="4"/>
    </row>
    <row r="880" spans="1:24" s="3" customFormat="1" ht="12" hidden="1" customHeight="1">
      <c r="A880" s="3" t="str">
        <f t="shared" si="313"/>
        <v>b</v>
      </c>
      <c r="C880" s="12"/>
      <c r="D880" s="17" t="s">
        <v>297</v>
      </c>
      <c r="E880" s="10">
        <f t="shared" ref="E880:E898" si="340">F880+G880</f>
        <v>0</v>
      </c>
      <c r="F880" s="10"/>
      <c r="G880" s="10"/>
      <c r="H880" s="159">
        <f t="shared" ref="H880:H898" si="341">I880+J880</f>
        <v>0</v>
      </c>
      <c r="I880" s="159"/>
      <c r="J880" s="159"/>
      <c r="K880" s="113">
        <f t="shared" si="337"/>
        <v>0</v>
      </c>
      <c r="L880" s="113"/>
      <c r="M880" s="113"/>
      <c r="N880" s="3">
        <v>15</v>
      </c>
      <c r="P880" s="4"/>
      <c r="Q880" s="4"/>
      <c r="R880" s="4"/>
      <c r="S880" s="4"/>
      <c r="T880" s="4"/>
      <c r="U880" s="4"/>
      <c r="V880" s="4"/>
      <c r="W880" s="4"/>
      <c r="X880" s="4"/>
    </row>
    <row r="881" spans="1:24" s="3" customFormat="1" hidden="1">
      <c r="A881" s="3" t="str">
        <f t="shared" si="313"/>
        <v>b</v>
      </c>
      <c r="C881" s="12"/>
      <c r="D881" s="17" t="s">
        <v>298</v>
      </c>
      <c r="E881" s="10">
        <f t="shared" si="340"/>
        <v>0</v>
      </c>
      <c r="F881" s="10"/>
      <c r="G881" s="10"/>
      <c r="H881" s="159">
        <f t="shared" si="341"/>
        <v>0</v>
      </c>
      <c r="I881" s="159"/>
      <c r="J881" s="159"/>
      <c r="K881" s="113">
        <f t="shared" si="337"/>
        <v>0</v>
      </c>
      <c r="L881" s="113"/>
      <c r="M881" s="113"/>
      <c r="N881" s="3">
        <v>16</v>
      </c>
      <c r="P881" s="4"/>
      <c r="Q881" s="4"/>
      <c r="R881" s="4"/>
      <c r="S881" s="4"/>
      <c r="T881" s="4"/>
      <c r="U881" s="4"/>
      <c r="V881" s="4"/>
      <c r="W881" s="4"/>
      <c r="X881" s="4"/>
    </row>
    <row r="882" spans="1:24" s="3" customFormat="1" hidden="1">
      <c r="A882" s="3" t="str">
        <f t="shared" si="313"/>
        <v>b</v>
      </c>
      <c r="C882" s="12"/>
      <c r="D882" s="17" t="s">
        <v>299</v>
      </c>
      <c r="E882" s="10">
        <f t="shared" si="340"/>
        <v>0</v>
      </c>
      <c r="F882" s="10"/>
      <c r="G882" s="10"/>
      <c r="H882" s="159">
        <f t="shared" si="341"/>
        <v>0</v>
      </c>
      <c r="I882" s="159"/>
      <c r="J882" s="159"/>
      <c r="K882" s="113">
        <f t="shared" si="337"/>
        <v>0</v>
      </c>
      <c r="L882" s="113"/>
      <c r="M882" s="113"/>
      <c r="N882" s="3">
        <v>17</v>
      </c>
      <c r="P882" s="4"/>
      <c r="Q882" s="4"/>
      <c r="R882" s="4"/>
      <c r="S882" s="4"/>
      <c r="T882" s="4"/>
      <c r="U882" s="4"/>
      <c r="V882" s="4"/>
      <c r="W882" s="4"/>
      <c r="X882" s="4"/>
    </row>
    <row r="883" spans="1:24" s="3" customFormat="1" hidden="1">
      <c r="A883" s="3" t="str">
        <f t="shared" si="313"/>
        <v>b</v>
      </c>
      <c r="C883" s="12"/>
      <c r="D883" s="17" t="s">
        <v>300</v>
      </c>
      <c r="E883" s="10">
        <f t="shared" si="340"/>
        <v>0</v>
      </c>
      <c r="F883" s="10"/>
      <c r="G883" s="10"/>
      <c r="H883" s="159">
        <f t="shared" si="341"/>
        <v>0</v>
      </c>
      <c r="I883" s="159"/>
      <c r="J883" s="159"/>
      <c r="K883" s="113">
        <f t="shared" si="337"/>
        <v>0</v>
      </c>
      <c r="L883" s="113"/>
      <c r="M883" s="113"/>
      <c r="N883" s="3">
        <v>18</v>
      </c>
      <c r="P883" s="4"/>
      <c r="Q883" s="4"/>
      <c r="R883" s="4"/>
      <c r="S883" s="4"/>
      <c r="T883" s="4"/>
      <c r="U883" s="4"/>
      <c r="V883" s="4"/>
      <c r="W883" s="4"/>
      <c r="X883" s="4"/>
    </row>
    <row r="884" spans="1:24" hidden="1">
      <c r="A884" s="21" t="str">
        <f t="shared" si="313"/>
        <v>b</v>
      </c>
      <c r="C884" s="28"/>
      <c r="D884" s="23" t="s">
        <v>21</v>
      </c>
      <c r="E884" s="9">
        <f t="shared" si="340"/>
        <v>0</v>
      </c>
      <c r="F884" s="9">
        <v>0</v>
      </c>
      <c r="G884" s="9">
        <v>0</v>
      </c>
      <c r="H884" s="158">
        <f t="shared" si="341"/>
        <v>0</v>
      </c>
      <c r="I884" s="158"/>
      <c r="J884" s="158">
        <v>0</v>
      </c>
      <c r="K884" s="112">
        <f t="shared" si="337"/>
        <v>0</v>
      </c>
      <c r="L884" s="112"/>
      <c r="M884" s="112"/>
      <c r="N884" s="3">
        <v>19</v>
      </c>
    </row>
    <row r="885" spans="1:24" hidden="1">
      <c r="A885" s="21" t="str">
        <f t="shared" si="313"/>
        <v>b</v>
      </c>
      <c r="C885" s="28"/>
      <c r="D885" s="23" t="s">
        <v>120</v>
      </c>
      <c r="E885" s="9">
        <f t="shared" si="340"/>
        <v>0</v>
      </c>
      <c r="F885" s="9">
        <v>0</v>
      </c>
      <c r="G885" s="9">
        <v>0</v>
      </c>
      <c r="H885" s="158">
        <f t="shared" si="341"/>
        <v>0</v>
      </c>
      <c r="I885" s="158"/>
      <c r="J885" s="158"/>
      <c r="K885" s="112">
        <f t="shared" si="337"/>
        <v>0</v>
      </c>
      <c r="L885" s="112"/>
      <c r="M885" s="112"/>
      <c r="N885" s="3">
        <v>20</v>
      </c>
    </row>
    <row r="886" spans="1:24" ht="24.75" customHeight="1">
      <c r="A886" s="21" t="str">
        <f t="shared" si="313"/>
        <v>a</v>
      </c>
      <c r="B886" s="21" t="s">
        <v>114</v>
      </c>
      <c r="C886" s="7" t="s">
        <v>280</v>
      </c>
      <c r="D886" s="22" t="s">
        <v>170</v>
      </c>
      <c r="E886" s="176">
        <f t="shared" si="340"/>
        <v>420.25599999999997</v>
      </c>
      <c r="F886" s="176">
        <f>F888+F904+F905</f>
        <v>0</v>
      </c>
      <c r="G886" s="5">
        <f>G888+G904+G905</f>
        <v>420.25599999999997</v>
      </c>
      <c r="H886" s="157">
        <f t="shared" si="341"/>
        <v>1245.982</v>
      </c>
      <c r="I886" s="157">
        <f>I888+I904+I905</f>
        <v>810.24800000000005</v>
      </c>
      <c r="J886" s="157">
        <f>J888+J904+J905</f>
        <v>435.73400000000004</v>
      </c>
      <c r="K886" s="110">
        <f t="shared" si="337"/>
        <v>165.828</v>
      </c>
      <c r="L886" s="110">
        <f>L904</f>
        <v>0</v>
      </c>
      <c r="M886" s="110">
        <f>M888+M904+M905</f>
        <v>165.828</v>
      </c>
      <c r="N886" s="3">
        <v>1</v>
      </c>
    </row>
    <row r="887" spans="1:24" s="3" customFormat="1" hidden="1">
      <c r="A887" s="3" t="str">
        <f t="shared" si="313"/>
        <v>b</v>
      </c>
      <c r="C887" s="12"/>
      <c r="D887" s="19" t="s">
        <v>99</v>
      </c>
      <c r="E887" s="8">
        <f t="shared" si="340"/>
        <v>0</v>
      </c>
      <c r="F887" s="8"/>
      <c r="G887" s="8"/>
      <c r="H887" s="204">
        <f t="shared" si="341"/>
        <v>0</v>
      </c>
      <c r="I887" s="204"/>
      <c r="J887" s="204"/>
      <c r="K887" s="111">
        <f t="shared" si="337"/>
        <v>0</v>
      </c>
      <c r="L887" s="111"/>
      <c r="M887" s="111"/>
      <c r="N887" s="3">
        <v>2</v>
      </c>
      <c r="P887" s="4"/>
      <c r="Q887" s="4"/>
      <c r="R887" s="4"/>
      <c r="S887" s="4"/>
      <c r="T887" s="4"/>
      <c r="U887" s="4"/>
      <c r="V887" s="4"/>
      <c r="W887" s="4"/>
      <c r="X887" s="4"/>
    </row>
    <row r="888" spans="1:24">
      <c r="A888" s="21" t="str">
        <f t="shared" si="313"/>
        <v>a</v>
      </c>
      <c r="C888" s="28"/>
      <c r="D888" s="23" t="s">
        <v>5</v>
      </c>
      <c r="E888" s="9">
        <f t="shared" si="340"/>
        <v>88</v>
      </c>
      <c r="F888" s="9">
        <f>F889+F890+F900+F901+F902+F903</f>
        <v>0</v>
      </c>
      <c r="G888" s="9">
        <f>G889+G890+G900+G901+G902+G903</f>
        <v>88</v>
      </c>
      <c r="H888" s="158">
        <f t="shared" si="341"/>
        <v>287.43400000000003</v>
      </c>
      <c r="I888" s="158">
        <f>I889+I890+I900+I901+I902+I903</f>
        <v>0</v>
      </c>
      <c r="J888" s="158">
        <f>J889+J890+J900+J901+J902+J903</f>
        <v>287.43400000000003</v>
      </c>
      <c r="K888" s="112">
        <f t="shared" si="337"/>
        <v>112.069</v>
      </c>
      <c r="L888" s="112">
        <f>L889+L890+L900+L901+L902+L903</f>
        <v>0</v>
      </c>
      <c r="M888" s="112">
        <f>M889+M890+M900+M901+M902+M903</f>
        <v>112.069</v>
      </c>
      <c r="N888" s="3">
        <v>3</v>
      </c>
    </row>
    <row r="889" spans="1:24" s="3" customFormat="1" hidden="1">
      <c r="A889" s="3" t="str">
        <f t="shared" si="313"/>
        <v>b</v>
      </c>
      <c r="C889" s="12"/>
      <c r="D889" s="17" t="s">
        <v>301</v>
      </c>
      <c r="E889" s="10">
        <f t="shared" si="340"/>
        <v>0</v>
      </c>
      <c r="F889" s="10"/>
      <c r="G889" s="10"/>
      <c r="H889" s="159">
        <f t="shared" si="341"/>
        <v>0</v>
      </c>
      <c r="I889" s="159"/>
      <c r="J889" s="159"/>
      <c r="K889" s="113">
        <f t="shared" si="337"/>
        <v>0</v>
      </c>
      <c r="L889" s="113"/>
      <c r="M889" s="113"/>
      <c r="N889" s="3">
        <v>4</v>
      </c>
      <c r="P889" s="4">
        <f>K889-H889</f>
        <v>0</v>
      </c>
      <c r="Q889" s="4">
        <f>K889-E889</f>
        <v>0</v>
      </c>
      <c r="R889" s="4">
        <f>H889-E889</f>
        <v>0</v>
      </c>
      <c r="S889" s="4"/>
      <c r="T889" s="4"/>
      <c r="U889" s="4"/>
      <c r="V889" s="4"/>
      <c r="W889" s="4"/>
      <c r="X889" s="4"/>
    </row>
    <row r="890" spans="1:24">
      <c r="A890" s="21" t="str">
        <f t="shared" si="313"/>
        <v>a</v>
      </c>
      <c r="C890" s="28"/>
      <c r="D890" s="17" t="s">
        <v>295</v>
      </c>
      <c r="E890" s="10">
        <f t="shared" si="340"/>
        <v>88</v>
      </c>
      <c r="F890" s="10">
        <f>F891+F892+F893+F894+F895+F896+F897+F898</f>
        <v>0</v>
      </c>
      <c r="G890" s="10">
        <f>G891+G892+G893+G894+G895+G896+G897+G898</f>
        <v>88</v>
      </c>
      <c r="H890" s="159">
        <f t="shared" si="341"/>
        <v>287.43400000000003</v>
      </c>
      <c r="I890" s="159">
        <f>I891+I892+I893+I894+I895+I896+I897+I898</f>
        <v>0</v>
      </c>
      <c r="J890" s="159">
        <f>J891+J892+J893+J894+J895+J896+J897+J898</f>
        <v>287.43400000000003</v>
      </c>
      <c r="K890" s="113">
        <f t="shared" si="337"/>
        <v>112.069</v>
      </c>
      <c r="L890" s="113">
        <v>0</v>
      </c>
      <c r="M890" s="113">
        <f>M891+M892+M893+M894+M895+M896+M897+M898</f>
        <v>112.069</v>
      </c>
      <c r="N890" s="3">
        <v>5</v>
      </c>
    </row>
    <row r="891" spans="1:24" s="3" customFormat="1" ht="22.5" hidden="1">
      <c r="A891" s="3" t="s">
        <v>289</v>
      </c>
      <c r="C891" s="12"/>
      <c r="D891" s="16" t="s">
        <v>290</v>
      </c>
      <c r="E891" s="176">
        <f t="shared" si="340"/>
        <v>0</v>
      </c>
      <c r="F891" s="176"/>
      <c r="G891" s="5"/>
      <c r="H891" s="157">
        <f t="shared" si="341"/>
        <v>0</v>
      </c>
      <c r="I891" s="157"/>
      <c r="J891" s="157"/>
      <c r="K891" s="110">
        <f t="shared" si="337"/>
        <v>0</v>
      </c>
      <c r="L891" s="110"/>
      <c r="M891" s="110"/>
      <c r="N891" s="3">
        <v>6</v>
      </c>
      <c r="P891" s="4"/>
      <c r="Q891" s="4"/>
      <c r="R891" s="4"/>
      <c r="S891" s="4"/>
      <c r="T891" s="4"/>
      <c r="U891" s="4"/>
      <c r="V891" s="4"/>
      <c r="W891" s="4"/>
      <c r="X891" s="4"/>
    </row>
    <row r="892" spans="1:24" s="3" customFormat="1" hidden="1">
      <c r="A892" s="3" t="s">
        <v>289</v>
      </c>
      <c r="C892" s="12"/>
      <c r="D892" s="16" t="s">
        <v>102</v>
      </c>
      <c r="E892" s="176">
        <f t="shared" si="340"/>
        <v>0</v>
      </c>
      <c r="F892" s="176"/>
      <c r="G892" s="5"/>
      <c r="H892" s="157">
        <f t="shared" si="341"/>
        <v>0</v>
      </c>
      <c r="I892" s="157">
        <v>0</v>
      </c>
      <c r="J892" s="157"/>
      <c r="K892" s="110">
        <f t="shared" si="337"/>
        <v>0</v>
      </c>
      <c r="L892" s="110">
        <v>0</v>
      </c>
      <c r="M892" s="110"/>
      <c r="N892" s="3">
        <v>7</v>
      </c>
      <c r="P892" s="4"/>
      <c r="Q892" s="4"/>
      <c r="R892" s="4"/>
      <c r="S892" s="4"/>
      <c r="T892" s="4"/>
      <c r="U892" s="4"/>
      <c r="V892" s="4"/>
      <c r="W892" s="4"/>
      <c r="X892" s="4"/>
    </row>
    <row r="893" spans="1:24" s="3" customFormat="1" hidden="1">
      <c r="A893" s="3" t="s">
        <v>289</v>
      </c>
      <c r="C893" s="12"/>
      <c r="D893" s="16" t="s">
        <v>101</v>
      </c>
      <c r="E893" s="176">
        <f t="shared" si="340"/>
        <v>88</v>
      </c>
      <c r="F893" s="176"/>
      <c r="G893" s="5">
        <v>88</v>
      </c>
      <c r="H893" s="157">
        <f t="shared" si="341"/>
        <v>51.92</v>
      </c>
      <c r="I893" s="157"/>
      <c r="J893" s="157">
        <v>51.92</v>
      </c>
      <c r="K893" s="110">
        <f t="shared" si="337"/>
        <v>51.92</v>
      </c>
      <c r="L893" s="110"/>
      <c r="M893" s="110">
        <v>51.92</v>
      </c>
      <c r="N893" s="3">
        <v>8</v>
      </c>
      <c r="P893" s="4"/>
      <c r="Q893" s="4"/>
      <c r="R893" s="4"/>
      <c r="S893" s="4"/>
      <c r="T893" s="4"/>
      <c r="U893" s="4"/>
      <c r="V893" s="4"/>
      <c r="W893" s="4"/>
      <c r="X893" s="4"/>
    </row>
    <row r="894" spans="1:24" s="3" customFormat="1" hidden="1">
      <c r="A894" s="3" t="s">
        <v>289</v>
      </c>
      <c r="C894" s="12"/>
      <c r="D894" s="16" t="s">
        <v>291</v>
      </c>
      <c r="E894" s="176">
        <f t="shared" si="340"/>
        <v>0</v>
      </c>
      <c r="F894" s="176">
        <v>0</v>
      </c>
      <c r="G894" s="5"/>
      <c r="H894" s="157">
        <f t="shared" si="341"/>
        <v>0</v>
      </c>
      <c r="I894" s="157">
        <v>0</v>
      </c>
      <c r="J894" s="157"/>
      <c r="K894" s="110">
        <f t="shared" si="337"/>
        <v>0</v>
      </c>
      <c r="L894" s="110">
        <v>0</v>
      </c>
      <c r="M894" s="110"/>
      <c r="N894" s="3">
        <v>9</v>
      </c>
      <c r="P894" s="4"/>
      <c r="Q894" s="4"/>
      <c r="R894" s="4"/>
      <c r="S894" s="4"/>
      <c r="T894" s="4"/>
      <c r="U894" s="4"/>
      <c r="V894" s="4"/>
      <c r="W894" s="4"/>
      <c r="X894" s="4"/>
    </row>
    <row r="895" spans="1:24" s="3" customFormat="1" hidden="1">
      <c r="A895" s="3" t="s">
        <v>289</v>
      </c>
      <c r="C895" s="12"/>
      <c r="D895" s="16" t="s">
        <v>100</v>
      </c>
      <c r="E895" s="176">
        <f t="shared" si="340"/>
        <v>0</v>
      </c>
      <c r="F895" s="176"/>
      <c r="G895" s="5"/>
      <c r="H895" s="157">
        <f t="shared" si="341"/>
        <v>0</v>
      </c>
      <c r="I895" s="157">
        <v>0</v>
      </c>
      <c r="J895" s="157"/>
      <c r="K895" s="110">
        <f t="shared" si="337"/>
        <v>0</v>
      </c>
      <c r="L895" s="110">
        <v>0</v>
      </c>
      <c r="M895" s="110"/>
      <c r="N895" s="3">
        <v>10</v>
      </c>
      <c r="P895" s="4"/>
      <c r="Q895" s="4"/>
      <c r="R895" s="4"/>
      <c r="S895" s="4"/>
      <c r="T895" s="4"/>
      <c r="U895" s="4"/>
      <c r="V895" s="4"/>
      <c r="W895" s="4"/>
      <c r="X895" s="4"/>
    </row>
    <row r="896" spans="1:24" s="3" customFormat="1" ht="33.75" hidden="1">
      <c r="A896" s="3" t="s">
        <v>289</v>
      </c>
      <c r="C896" s="12"/>
      <c r="D896" s="16" t="s">
        <v>292</v>
      </c>
      <c r="E896" s="176">
        <f t="shared" si="340"/>
        <v>0</v>
      </c>
      <c r="F896" s="176"/>
      <c r="G896" s="5"/>
      <c r="H896" s="157">
        <f t="shared" si="341"/>
        <v>0</v>
      </c>
      <c r="I896" s="157"/>
      <c r="J896" s="157"/>
      <c r="K896" s="110">
        <f t="shared" si="337"/>
        <v>0</v>
      </c>
      <c r="L896" s="110"/>
      <c r="M896" s="110"/>
      <c r="N896" s="3">
        <v>11</v>
      </c>
      <c r="P896" s="4"/>
      <c r="Q896" s="4"/>
      <c r="R896" s="4"/>
      <c r="S896" s="4"/>
      <c r="T896" s="4"/>
      <c r="U896" s="4"/>
      <c r="V896" s="4"/>
      <c r="W896" s="4"/>
      <c r="X896" s="4"/>
    </row>
    <row r="897" spans="1:24" s="3" customFormat="1" ht="33.75" hidden="1">
      <c r="A897" s="3" t="s">
        <v>289</v>
      </c>
      <c r="C897" s="12"/>
      <c r="D897" s="16" t="s">
        <v>293</v>
      </c>
      <c r="E897" s="176">
        <f t="shared" si="340"/>
        <v>0</v>
      </c>
      <c r="F897" s="176">
        <v>0</v>
      </c>
      <c r="G897" s="5"/>
      <c r="H897" s="157">
        <f t="shared" si="341"/>
        <v>235.51400000000001</v>
      </c>
      <c r="I897" s="157">
        <v>0</v>
      </c>
      <c r="J897" s="157">
        <v>235.51400000000001</v>
      </c>
      <c r="K897" s="110">
        <f t="shared" si="337"/>
        <v>60.149000000000001</v>
      </c>
      <c r="L897" s="110">
        <v>0</v>
      </c>
      <c r="M897" s="110">
        <v>60.149000000000001</v>
      </c>
      <c r="N897" s="3">
        <v>12</v>
      </c>
      <c r="P897" s="4"/>
      <c r="Q897" s="4"/>
      <c r="R897" s="4"/>
      <c r="S897" s="4"/>
      <c r="T897" s="4"/>
      <c r="U897" s="4"/>
      <c r="V897" s="4"/>
      <c r="W897" s="4"/>
      <c r="X897" s="4"/>
    </row>
    <row r="898" spans="1:24" s="3" customFormat="1" ht="22.5" hidden="1">
      <c r="A898" s="3" t="s">
        <v>289</v>
      </c>
      <c r="C898" s="12"/>
      <c r="D898" s="16" t="s">
        <v>294</v>
      </c>
      <c r="E898" s="176">
        <f t="shared" si="340"/>
        <v>0</v>
      </c>
      <c r="F898" s="176"/>
      <c r="G898" s="5"/>
      <c r="H898" s="157">
        <f t="shared" si="341"/>
        <v>0</v>
      </c>
      <c r="I898" s="157"/>
      <c r="J898" s="157"/>
      <c r="K898" s="110">
        <f t="shared" si="337"/>
        <v>0</v>
      </c>
      <c r="L898" s="110">
        <v>0</v>
      </c>
      <c r="M898" s="110"/>
      <c r="N898" s="3">
        <v>13</v>
      </c>
      <c r="P898" s="4"/>
      <c r="Q898" s="4"/>
      <c r="R898" s="4"/>
      <c r="S898" s="4"/>
      <c r="T898" s="4"/>
      <c r="U898" s="4"/>
      <c r="V898" s="4"/>
      <c r="W898" s="4"/>
      <c r="X898" s="4"/>
    </row>
    <row r="899" spans="1:24" s="3" customFormat="1" hidden="1">
      <c r="A899" s="3" t="str">
        <f t="shared" ref="A899:A981" si="342">IF((E899+H899+K899)&gt;0,"a","b")</f>
        <v>b</v>
      </c>
      <c r="C899" s="12"/>
      <c r="D899" s="17" t="s">
        <v>296</v>
      </c>
      <c r="E899" s="10"/>
      <c r="F899" s="10"/>
      <c r="G899" s="10"/>
      <c r="H899" s="159"/>
      <c r="I899" s="159"/>
      <c r="J899" s="159"/>
      <c r="K899" s="113">
        <f t="shared" si="337"/>
        <v>0</v>
      </c>
      <c r="L899" s="113"/>
      <c r="M899" s="113"/>
      <c r="N899" s="3">
        <v>14</v>
      </c>
      <c r="P899" s="4"/>
      <c r="Q899" s="4"/>
      <c r="R899" s="4"/>
      <c r="S899" s="4"/>
      <c r="T899" s="4"/>
      <c r="U899" s="4"/>
      <c r="V899" s="4"/>
      <c r="W899" s="4"/>
      <c r="X899" s="4"/>
    </row>
    <row r="900" spans="1:24" s="3" customFormat="1" hidden="1">
      <c r="A900" s="3" t="str">
        <f t="shared" si="342"/>
        <v>b</v>
      </c>
      <c r="C900" s="12"/>
      <c r="D900" s="17" t="s">
        <v>297</v>
      </c>
      <c r="E900" s="10">
        <f t="shared" ref="E900:E905" si="343">F900+G900</f>
        <v>0</v>
      </c>
      <c r="F900" s="10">
        <v>0</v>
      </c>
      <c r="G900" s="10"/>
      <c r="H900" s="159">
        <f t="shared" ref="H900:H905" si="344">I900+J900</f>
        <v>0</v>
      </c>
      <c r="I900" s="159">
        <v>0</v>
      </c>
      <c r="J900" s="159"/>
      <c r="K900" s="113">
        <f t="shared" si="337"/>
        <v>0</v>
      </c>
      <c r="L900" s="113">
        <v>0</v>
      </c>
      <c r="M900" s="113"/>
      <c r="N900" s="3">
        <v>15</v>
      </c>
      <c r="P900" s="4"/>
      <c r="Q900" s="4"/>
      <c r="R900" s="4"/>
      <c r="S900" s="4"/>
      <c r="T900" s="4"/>
      <c r="U900" s="4"/>
      <c r="V900" s="4"/>
      <c r="W900" s="4"/>
      <c r="X900" s="4"/>
    </row>
    <row r="901" spans="1:24" s="3" customFormat="1" hidden="1">
      <c r="A901" s="3" t="str">
        <f t="shared" si="342"/>
        <v>b</v>
      </c>
      <c r="C901" s="12"/>
      <c r="D901" s="17" t="s">
        <v>298</v>
      </c>
      <c r="E901" s="10">
        <f t="shared" si="343"/>
        <v>0</v>
      </c>
      <c r="F901" s="10"/>
      <c r="G901" s="10"/>
      <c r="H901" s="159">
        <f t="shared" si="344"/>
        <v>0</v>
      </c>
      <c r="I901" s="159">
        <v>0</v>
      </c>
      <c r="J901" s="159"/>
      <c r="K901" s="113">
        <f t="shared" si="337"/>
        <v>0</v>
      </c>
      <c r="L901" s="113">
        <v>0</v>
      </c>
      <c r="M901" s="113"/>
      <c r="N901" s="3">
        <v>16</v>
      </c>
      <c r="P901" s="4"/>
      <c r="Q901" s="4"/>
      <c r="R901" s="4"/>
      <c r="S901" s="4"/>
      <c r="T901" s="4"/>
      <c r="U901" s="4"/>
      <c r="V901" s="4"/>
      <c r="W901" s="4"/>
      <c r="X901" s="4"/>
    </row>
    <row r="902" spans="1:24" s="3" customFormat="1" hidden="1">
      <c r="A902" s="3" t="str">
        <f t="shared" si="342"/>
        <v>b</v>
      </c>
      <c r="C902" s="12"/>
      <c r="D902" s="17" t="s">
        <v>299</v>
      </c>
      <c r="E902" s="10">
        <f t="shared" si="343"/>
        <v>0</v>
      </c>
      <c r="F902" s="10"/>
      <c r="G902" s="10"/>
      <c r="H902" s="159">
        <f t="shared" si="344"/>
        <v>0</v>
      </c>
      <c r="I902" s="159"/>
      <c r="J902" s="159"/>
      <c r="K902" s="113">
        <f t="shared" si="337"/>
        <v>0</v>
      </c>
      <c r="L902" s="113"/>
      <c r="M902" s="113"/>
      <c r="N902" s="3">
        <v>17</v>
      </c>
      <c r="P902" s="4"/>
      <c r="Q902" s="4"/>
      <c r="R902" s="4"/>
      <c r="S902" s="4"/>
      <c r="T902" s="4"/>
      <c r="U902" s="4"/>
      <c r="V902" s="4"/>
      <c r="W902" s="4"/>
      <c r="X902" s="4"/>
    </row>
    <row r="903" spans="1:24" s="3" customFormat="1" hidden="1">
      <c r="A903" s="3" t="str">
        <f t="shared" si="342"/>
        <v>b</v>
      </c>
      <c r="C903" s="12"/>
      <c r="D903" s="17" t="s">
        <v>300</v>
      </c>
      <c r="E903" s="10">
        <f t="shared" si="343"/>
        <v>0</v>
      </c>
      <c r="F903" s="10">
        <v>0</v>
      </c>
      <c r="G903" s="10"/>
      <c r="H903" s="159">
        <f t="shared" si="344"/>
        <v>0</v>
      </c>
      <c r="I903" s="159">
        <v>0</v>
      </c>
      <c r="J903" s="159"/>
      <c r="K903" s="113">
        <f t="shared" si="337"/>
        <v>0</v>
      </c>
      <c r="L903" s="113">
        <v>0</v>
      </c>
      <c r="M903" s="113"/>
      <c r="N903" s="3">
        <v>18</v>
      </c>
      <c r="P903" s="4"/>
      <c r="Q903" s="4"/>
      <c r="R903" s="4"/>
      <c r="S903" s="4"/>
      <c r="T903" s="4"/>
      <c r="U903" s="4"/>
      <c r="V903" s="4"/>
      <c r="W903" s="4"/>
      <c r="X903" s="4"/>
    </row>
    <row r="904" spans="1:24" s="3" customFormat="1">
      <c r="A904" s="3" t="str">
        <f t="shared" si="342"/>
        <v>a</v>
      </c>
      <c r="C904" s="12"/>
      <c r="D904" s="18" t="s">
        <v>21</v>
      </c>
      <c r="E904" s="9">
        <f t="shared" si="343"/>
        <v>332.25599999999997</v>
      </c>
      <c r="F904" s="9"/>
      <c r="G904" s="9">
        <v>332.25599999999997</v>
      </c>
      <c r="H904" s="160">
        <f>I904+J904</f>
        <v>958.548</v>
      </c>
      <c r="I904" s="158">
        <v>810.24800000000005</v>
      </c>
      <c r="J904" s="158">
        <v>148.30000000000001</v>
      </c>
      <c r="K904" s="112">
        <f>L904+M904</f>
        <v>53.759</v>
      </c>
      <c r="L904" s="112"/>
      <c r="M904" s="113">
        <v>53.759</v>
      </c>
      <c r="N904" s="3">
        <v>19</v>
      </c>
      <c r="P904" s="4"/>
      <c r="Q904" s="4"/>
      <c r="R904" s="4"/>
      <c r="S904" s="4"/>
      <c r="T904" s="4"/>
      <c r="U904" s="4"/>
      <c r="V904" s="4"/>
      <c r="W904" s="4"/>
      <c r="X904" s="4"/>
    </row>
    <row r="905" spans="1:24" s="3" customFormat="1" hidden="1">
      <c r="A905" s="3" t="str">
        <f t="shared" si="342"/>
        <v>b</v>
      </c>
      <c r="C905" s="12"/>
      <c r="D905" s="18" t="s">
        <v>120</v>
      </c>
      <c r="E905" s="9">
        <f t="shared" si="343"/>
        <v>0</v>
      </c>
      <c r="F905" s="9"/>
      <c r="G905" s="9"/>
      <c r="H905" s="158">
        <f t="shared" si="344"/>
        <v>0</v>
      </c>
      <c r="I905" s="158"/>
      <c r="J905" s="158">
        <v>0</v>
      </c>
      <c r="K905" s="112">
        <f t="shared" si="337"/>
        <v>0</v>
      </c>
      <c r="L905" s="112"/>
      <c r="M905" s="112"/>
      <c r="N905" s="3">
        <v>20</v>
      </c>
      <c r="P905" s="4"/>
      <c r="Q905" s="4"/>
      <c r="R905" s="4"/>
      <c r="S905" s="4"/>
      <c r="T905" s="4"/>
      <c r="U905" s="4"/>
      <c r="V905" s="4"/>
      <c r="W905" s="4"/>
      <c r="X905" s="4"/>
    </row>
    <row r="906" spans="1:24" s="132" customFormat="1" ht="22.5">
      <c r="A906" s="127" t="s">
        <v>114</v>
      </c>
      <c r="B906" s="127" t="s">
        <v>114</v>
      </c>
      <c r="C906" s="133" t="s">
        <v>478</v>
      </c>
      <c r="D906" s="98" t="s">
        <v>493</v>
      </c>
      <c r="E906" s="9">
        <f>F906+G906</f>
        <v>2683.9760000000001</v>
      </c>
      <c r="F906" s="9">
        <f>F908+F923</f>
        <v>2683.9760000000001</v>
      </c>
      <c r="G906" s="9"/>
      <c r="H906" s="158">
        <f>I906+J906</f>
        <v>3330</v>
      </c>
      <c r="I906" s="158">
        <f>I908+I923</f>
        <v>3330</v>
      </c>
      <c r="J906" s="158"/>
      <c r="K906" s="112">
        <f>L906+M906</f>
        <v>693.43700000000001</v>
      </c>
      <c r="L906" s="112">
        <f>L908+L923</f>
        <v>693.43700000000001</v>
      </c>
      <c r="M906" s="112"/>
      <c r="P906" s="4"/>
      <c r="Q906" s="4"/>
      <c r="R906" s="4"/>
      <c r="S906" s="4"/>
      <c r="T906" s="4"/>
      <c r="U906" s="4"/>
      <c r="V906" s="4"/>
      <c r="W906" s="4"/>
      <c r="X906" s="4"/>
    </row>
    <row r="907" spans="1:24" s="132" customFormat="1" ht="18" hidden="1" customHeight="1">
      <c r="A907" s="127" t="s">
        <v>289</v>
      </c>
      <c r="C907" s="12"/>
      <c r="D907" s="19" t="s">
        <v>99</v>
      </c>
      <c r="E907" s="171">
        <f>F907+G907</f>
        <v>203</v>
      </c>
      <c r="F907" s="164">
        <v>203</v>
      </c>
      <c r="G907" s="164"/>
      <c r="H907" s="171">
        <f>I907+J907</f>
        <v>207</v>
      </c>
      <c r="I907" s="171">
        <v>207</v>
      </c>
      <c r="J907" s="158"/>
      <c r="K907" s="164">
        <f>L907+M907</f>
        <v>207</v>
      </c>
      <c r="L907" s="164">
        <v>207</v>
      </c>
      <c r="M907" s="112"/>
      <c r="P907" s="4"/>
      <c r="Q907" s="4"/>
      <c r="R907" s="4"/>
      <c r="S907" s="4"/>
      <c r="T907" s="4"/>
      <c r="U907" s="4"/>
      <c r="V907" s="4"/>
      <c r="W907" s="4"/>
      <c r="X907" s="4"/>
    </row>
    <row r="908" spans="1:24" s="132" customFormat="1" ht="20.25" hidden="1" customHeight="1">
      <c r="A908" s="127" t="s">
        <v>289</v>
      </c>
      <c r="C908" s="12"/>
      <c r="D908" s="23" t="s">
        <v>5</v>
      </c>
      <c r="E908" s="9">
        <f>F908+G908</f>
        <v>2651.366</v>
      </c>
      <c r="F908" s="9">
        <f>F919</f>
        <v>2651.366</v>
      </c>
      <c r="G908" s="9"/>
      <c r="H908" s="158">
        <f>I908+J908</f>
        <v>3301</v>
      </c>
      <c r="I908" s="158">
        <f>I919</f>
        <v>3301</v>
      </c>
      <c r="J908" s="158"/>
      <c r="K908" s="112">
        <f>L908+M908</f>
        <v>693.43700000000001</v>
      </c>
      <c r="L908" s="112">
        <f>L919</f>
        <v>693.43700000000001</v>
      </c>
      <c r="M908" s="112"/>
      <c r="P908" s="4"/>
      <c r="Q908" s="4"/>
      <c r="R908" s="4"/>
      <c r="S908" s="4"/>
      <c r="T908" s="4"/>
      <c r="U908" s="4"/>
      <c r="V908" s="4"/>
      <c r="W908" s="4"/>
      <c r="X908" s="4"/>
    </row>
    <row r="909" spans="1:24" s="132" customFormat="1" ht="15" hidden="1" customHeight="1">
      <c r="A909" s="127" t="s">
        <v>289</v>
      </c>
      <c r="C909" s="12"/>
      <c r="D909" s="17" t="s">
        <v>301</v>
      </c>
      <c r="E909" s="9"/>
      <c r="F909" s="9"/>
      <c r="G909" s="9"/>
      <c r="H909" s="158"/>
      <c r="I909" s="158"/>
      <c r="J909" s="158"/>
      <c r="K909" s="112"/>
      <c r="L909" s="112"/>
      <c r="M909" s="112"/>
      <c r="P909" s="4"/>
      <c r="Q909" s="4"/>
      <c r="R909" s="4"/>
      <c r="S909" s="4"/>
      <c r="T909" s="4"/>
      <c r="U909" s="4"/>
      <c r="V909" s="4"/>
      <c r="W909" s="4"/>
      <c r="X909" s="4"/>
    </row>
    <row r="910" spans="1:24" s="132" customFormat="1" ht="16.5" hidden="1" customHeight="1">
      <c r="A910" s="127" t="s">
        <v>289</v>
      </c>
      <c r="C910" s="12"/>
      <c r="D910" s="17" t="s">
        <v>295</v>
      </c>
      <c r="E910" s="9"/>
      <c r="F910" s="9"/>
      <c r="G910" s="9"/>
      <c r="H910" s="158"/>
      <c r="I910" s="158"/>
      <c r="J910" s="158"/>
      <c r="K910" s="112"/>
      <c r="L910" s="112"/>
      <c r="M910" s="112"/>
      <c r="P910" s="4"/>
      <c r="Q910" s="4"/>
      <c r="R910" s="4"/>
      <c r="S910" s="4"/>
      <c r="T910" s="4"/>
      <c r="U910" s="4"/>
      <c r="V910" s="4"/>
      <c r="W910" s="4"/>
      <c r="X910" s="4"/>
    </row>
    <row r="911" spans="1:24" s="132" customFormat="1" ht="17.25" hidden="1" customHeight="1">
      <c r="A911" s="127" t="s">
        <v>289</v>
      </c>
      <c r="C911" s="12"/>
      <c r="D911" s="97" t="s">
        <v>290</v>
      </c>
      <c r="E911" s="9"/>
      <c r="F911" s="9"/>
      <c r="G911" s="9"/>
      <c r="H911" s="158"/>
      <c r="I911" s="158"/>
      <c r="J911" s="158"/>
      <c r="K911" s="112"/>
      <c r="L911" s="112"/>
      <c r="M911" s="112"/>
      <c r="P911" s="4"/>
      <c r="Q911" s="4"/>
      <c r="R911" s="4"/>
      <c r="S911" s="4"/>
      <c r="T911" s="4"/>
      <c r="U911" s="4"/>
      <c r="V911" s="4"/>
      <c r="W911" s="4"/>
      <c r="X911" s="4"/>
    </row>
    <row r="912" spans="1:24" s="132" customFormat="1" ht="15.75" hidden="1" customHeight="1">
      <c r="A912" s="127" t="s">
        <v>289</v>
      </c>
      <c r="C912" s="12"/>
      <c r="D912" s="97" t="s">
        <v>102</v>
      </c>
      <c r="E912" s="9"/>
      <c r="F912" s="9"/>
      <c r="G912" s="9"/>
      <c r="H912" s="158"/>
      <c r="I912" s="158"/>
      <c r="J912" s="158"/>
      <c r="K912" s="112"/>
      <c r="L912" s="112"/>
      <c r="M912" s="112"/>
      <c r="P912" s="4"/>
      <c r="Q912" s="4"/>
      <c r="R912" s="4"/>
      <c r="S912" s="4"/>
      <c r="T912" s="4"/>
      <c r="U912" s="4"/>
      <c r="V912" s="4"/>
      <c r="W912" s="4"/>
      <c r="X912" s="4"/>
    </row>
    <row r="913" spans="1:24" s="132" customFormat="1" ht="15" hidden="1" customHeight="1">
      <c r="A913" s="127" t="s">
        <v>289</v>
      </c>
      <c r="C913" s="12"/>
      <c r="D913" s="97" t="s">
        <v>101</v>
      </c>
      <c r="E913" s="9"/>
      <c r="F913" s="9"/>
      <c r="G913" s="9"/>
      <c r="H913" s="158"/>
      <c r="I913" s="158"/>
      <c r="J913" s="158"/>
      <c r="K913" s="112"/>
      <c r="L913" s="112"/>
      <c r="M913" s="112"/>
      <c r="P913" s="4"/>
      <c r="Q913" s="4"/>
      <c r="R913" s="4"/>
      <c r="S913" s="4"/>
      <c r="T913" s="4"/>
      <c r="U913" s="4"/>
      <c r="V913" s="4"/>
      <c r="W913" s="4"/>
      <c r="X913" s="4"/>
    </row>
    <row r="914" spans="1:24" s="132" customFormat="1" ht="15.75" hidden="1" customHeight="1">
      <c r="A914" s="127" t="s">
        <v>289</v>
      </c>
      <c r="C914" s="12"/>
      <c r="D914" s="97" t="s">
        <v>291</v>
      </c>
      <c r="E914" s="9"/>
      <c r="F914" s="9"/>
      <c r="G914" s="9"/>
      <c r="H914" s="158"/>
      <c r="I914" s="158"/>
      <c r="J914" s="158"/>
      <c r="K914" s="112"/>
      <c r="L914" s="112"/>
      <c r="M914" s="112"/>
      <c r="P914" s="4"/>
      <c r="Q914" s="4"/>
      <c r="R914" s="4"/>
      <c r="S914" s="4"/>
      <c r="T914" s="4"/>
      <c r="U914" s="4"/>
      <c r="V914" s="4"/>
      <c r="W914" s="4"/>
      <c r="X914" s="4"/>
    </row>
    <row r="915" spans="1:24" s="132" customFormat="1" ht="18" hidden="1" customHeight="1">
      <c r="A915" s="127" t="s">
        <v>289</v>
      </c>
      <c r="C915" s="12"/>
      <c r="D915" s="97" t="s">
        <v>100</v>
      </c>
      <c r="E915" s="9"/>
      <c r="F915" s="9"/>
      <c r="G915" s="9"/>
      <c r="H915" s="158"/>
      <c r="I915" s="158"/>
      <c r="J915" s="158"/>
      <c r="K915" s="112"/>
      <c r="L915" s="112"/>
      <c r="M915" s="112"/>
      <c r="P915" s="4"/>
      <c r="Q915" s="4"/>
      <c r="R915" s="4"/>
      <c r="S915" s="4"/>
      <c r="T915" s="4"/>
      <c r="U915" s="4"/>
      <c r="V915" s="4"/>
      <c r="W915" s="4"/>
      <c r="X915" s="4"/>
    </row>
    <row r="916" spans="1:24" s="132" customFormat="1" ht="14.25" hidden="1" customHeight="1">
      <c r="A916" s="127" t="s">
        <v>289</v>
      </c>
      <c r="C916" s="12"/>
      <c r="D916" s="97" t="s">
        <v>292</v>
      </c>
      <c r="E916" s="9"/>
      <c r="F916" s="9"/>
      <c r="G916" s="9"/>
      <c r="H916" s="158"/>
      <c r="I916" s="158"/>
      <c r="J916" s="158"/>
      <c r="K916" s="112"/>
      <c r="L916" s="112"/>
      <c r="M916" s="112"/>
      <c r="P916" s="4"/>
      <c r="Q916" s="4"/>
      <c r="R916" s="4"/>
      <c r="S916" s="4"/>
      <c r="T916" s="4"/>
      <c r="U916" s="4"/>
      <c r="V916" s="4"/>
      <c r="W916" s="4"/>
      <c r="X916" s="4"/>
    </row>
    <row r="917" spans="1:24" s="132" customFormat="1" ht="18.75" hidden="1" customHeight="1">
      <c r="A917" s="127" t="s">
        <v>289</v>
      </c>
      <c r="C917" s="12"/>
      <c r="D917" s="97" t="s">
        <v>294</v>
      </c>
      <c r="E917" s="9"/>
      <c r="F917" s="9"/>
      <c r="G917" s="9"/>
      <c r="H917" s="158"/>
      <c r="I917" s="158"/>
      <c r="J917" s="158"/>
      <c r="K917" s="112"/>
      <c r="L917" s="112"/>
      <c r="M917" s="112"/>
      <c r="P917" s="4"/>
      <c r="Q917" s="4"/>
      <c r="R917" s="4"/>
      <c r="S917" s="4"/>
      <c r="T917" s="4"/>
      <c r="U917" s="4"/>
      <c r="V917" s="4"/>
      <c r="W917" s="4"/>
      <c r="X917" s="4"/>
    </row>
    <row r="918" spans="1:24" s="132" customFormat="1" ht="15" hidden="1" customHeight="1">
      <c r="A918" s="127" t="s">
        <v>289</v>
      </c>
      <c r="C918" s="12"/>
      <c r="D918" s="17" t="s">
        <v>296</v>
      </c>
      <c r="E918" s="9"/>
      <c r="F918" s="9"/>
      <c r="G918" s="9"/>
      <c r="H918" s="158"/>
      <c r="I918" s="158"/>
      <c r="J918" s="158"/>
      <c r="K918" s="112"/>
      <c r="L918" s="112"/>
      <c r="M918" s="112"/>
      <c r="P918" s="4"/>
      <c r="Q918" s="4"/>
      <c r="R918" s="4"/>
      <c r="S918" s="4"/>
      <c r="T918" s="4"/>
      <c r="U918" s="4"/>
      <c r="V918" s="4"/>
      <c r="W918" s="4"/>
      <c r="X918" s="4"/>
    </row>
    <row r="919" spans="1:24" s="132" customFormat="1" ht="20.25" hidden="1" customHeight="1">
      <c r="A919" s="127" t="s">
        <v>289</v>
      </c>
      <c r="C919" s="12"/>
      <c r="D919" s="17" t="s">
        <v>297</v>
      </c>
      <c r="E919" s="9">
        <f>F919+G919</f>
        <v>2651.366</v>
      </c>
      <c r="F919" s="9">
        <v>2651.366</v>
      </c>
      <c r="G919" s="9"/>
      <c r="H919" s="158">
        <f>I919+J919</f>
        <v>3301</v>
      </c>
      <c r="I919" s="158">
        <v>3301</v>
      </c>
      <c r="J919" s="158"/>
      <c r="K919" s="112">
        <f>L919+M919</f>
        <v>693.43700000000001</v>
      </c>
      <c r="L919" s="113">
        <v>693.43700000000001</v>
      </c>
      <c r="M919" s="112"/>
      <c r="P919" s="4"/>
      <c r="Q919" s="4"/>
      <c r="R919" s="4"/>
      <c r="S919" s="4"/>
      <c r="T919" s="4"/>
      <c r="U919" s="4"/>
      <c r="V919" s="4"/>
      <c r="W919" s="4"/>
      <c r="X919" s="4"/>
    </row>
    <row r="920" spans="1:24" s="132" customFormat="1" ht="21" hidden="1" customHeight="1">
      <c r="A920" s="127" t="s">
        <v>289</v>
      </c>
      <c r="C920" s="12"/>
      <c r="D920" s="17" t="s">
        <v>298</v>
      </c>
      <c r="E920" s="9"/>
      <c r="F920" s="9"/>
      <c r="G920" s="9"/>
      <c r="H920" s="158"/>
      <c r="I920" s="158"/>
      <c r="J920" s="158"/>
      <c r="K920" s="112"/>
      <c r="L920" s="113"/>
      <c r="M920" s="112"/>
      <c r="P920" s="4"/>
      <c r="Q920" s="4"/>
      <c r="R920" s="4"/>
      <c r="S920" s="4"/>
      <c r="T920" s="4"/>
      <c r="U920" s="4"/>
      <c r="V920" s="4"/>
      <c r="W920" s="4"/>
      <c r="X920" s="4"/>
    </row>
    <row r="921" spans="1:24" s="132" customFormat="1" ht="16.5" hidden="1" customHeight="1">
      <c r="A921" s="127" t="s">
        <v>289</v>
      </c>
      <c r="C921" s="12"/>
      <c r="D921" s="17" t="s">
        <v>299</v>
      </c>
      <c r="E921" s="9"/>
      <c r="F921" s="9"/>
      <c r="G921" s="9"/>
      <c r="H921" s="158"/>
      <c r="I921" s="158"/>
      <c r="J921" s="158"/>
      <c r="K921" s="112"/>
      <c r="L921" s="113"/>
      <c r="M921" s="112"/>
      <c r="P921" s="4"/>
      <c r="Q921" s="4"/>
      <c r="R921" s="4"/>
      <c r="S921" s="4"/>
      <c r="T921" s="4"/>
      <c r="U921" s="4"/>
      <c r="V921" s="4"/>
      <c r="W921" s="4"/>
      <c r="X921" s="4"/>
    </row>
    <row r="922" spans="1:24" s="132" customFormat="1" ht="21" hidden="1" customHeight="1">
      <c r="A922" s="127" t="s">
        <v>289</v>
      </c>
      <c r="C922" s="12"/>
      <c r="D922" s="17" t="s">
        <v>300</v>
      </c>
      <c r="E922" s="9"/>
      <c r="F922" s="9"/>
      <c r="G922" s="9"/>
      <c r="H922" s="158"/>
      <c r="I922" s="158"/>
      <c r="J922" s="158"/>
      <c r="K922" s="112"/>
      <c r="L922" s="113"/>
      <c r="M922" s="112"/>
      <c r="P922" s="4"/>
      <c r="Q922" s="4"/>
      <c r="R922" s="4"/>
      <c r="S922" s="4"/>
      <c r="T922" s="4"/>
      <c r="U922" s="4"/>
      <c r="V922" s="4"/>
      <c r="W922" s="4"/>
      <c r="X922" s="4"/>
    </row>
    <row r="923" spans="1:24" s="132" customFormat="1" ht="20.25" hidden="1" customHeight="1">
      <c r="A923" s="127" t="s">
        <v>289</v>
      </c>
      <c r="C923" s="12"/>
      <c r="D923" s="18" t="s">
        <v>21</v>
      </c>
      <c r="E923" s="9">
        <f>F923+G923</f>
        <v>32.61</v>
      </c>
      <c r="F923" s="9">
        <v>32.61</v>
      </c>
      <c r="G923" s="9"/>
      <c r="H923" s="158">
        <f>I923+J923</f>
        <v>29</v>
      </c>
      <c r="I923" s="158">
        <v>29</v>
      </c>
      <c r="J923" s="158"/>
      <c r="K923" s="112">
        <f>L923+M923</f>
        <v>0</v>
      </c>
      <c r="L923" s="113"/>
      <c r="M923" s="112"/>
      <c r="P923" s="135"/>
      <c r="Q923" s="4"/>
      <c r="R923" s="4"/>
      <c r="S923" s="4"/>
      <c r="T923" s="4"/>
      <c r="U923" s="4"/>
      <c r="V923" s="4"/>
      <c r="W923" s="4"/>
      <c r="X923" s="4"/>
    </row>
    <row r="924" spans="1:24" s="132" customFormat="1" ht="24.75" hidden="1" customHeight="1">
      <c r="C924" s="12"/>
      <c r="D924" s="18" t="s">
        <v>120</v>
      </c>
      <c r="E924" s="9"/>
      <c r="F924" s="9"/>
      <c r="G924" s="9"/>
      <c r="H924" s="112"/>
      <c r="I924" s="112"/>
      <c r="J924" s="112"/>
      <c r="K924" s="112"/>
      <c r="L924" s="112"/>
      <c r="M924" s="112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33.75">
      <c r="A925" s="21" t="str">
        <f t="shared" si="342"/>
        <v>a</v>
      </c>
      <c r="B925" s="21" t="s">
        <v>114</v>
      </c>
      <c r="C925" s="7" t="s">
        <v>109</v>
      </c>
      <c r="D925" s="22" t="s">
        <v>494</v>
      </c>
      <c r="E925" s="110">
        <f t="shared" ref="E925:G944" si="345">E945+E1107+E1287+E1307+E1327+E1347+E1367</f>
        <v>1557.7939999999999</v>
      </c>
      <c r="F925" s="110">
        <f t="shared" si="345"/>
        <v>1557.7939999999999</v>
      </c>
      <c r="G925" s="95">
        <f t="shared" si="345"/>
        <v>0</v>
      </c>
      <c r="H925" s="157">
        <f>I925+J925</f>
        <v>1862.6</v>
      </c>
      <c r="I925" s="157">
        <f t="shared" ref="I925:J944" si="346">I945+I1107+I1287+I1307+I1327+I1347+I1367</f>
        <v>1862.6</v>
      </c>
      <c r="J925" s="157">
        <f t="shared" si="346"/>
        <v>0</v>
      </c>
      <c r="K925" s="110">
        <f>L925+M925</f>
        <v>500.18999999999994</v>
      </c>
      <c r="L925" s="110">
        <f t="shared" ref="L925:M944" si="347">L945+L1107+L1287+L1307+L1327+L1347+L1367</f>
        <v>500.18999999999994</v>
      </c>
      <c r="M925" s="110">
        <f t="shared" si="347"/>
        <v>0</v>
      </c>
      <c r="N925" s="3">
        <v>1</v>
      </c>
    </row>
    <row r="926" spans="1:24">
      <c r="A926" s="21" t="str">
        <f t="shared" si="342"/>
        <v>a</v>
      </c>
      <c r="C926" s="28"/>
      <c r="D926" s="19" t="s">
        <v>99</v>
      </c>
      <c r="E926" s="164">
        <f t="shared" si="345"/>
        <v>157</v>
      </c>
      <c r="F926" s="164">
        <f t="shared" si="345"/>
        <v>157</v>
      </c>
      <c r="G926" s="95">
        <f t="shared" si="345"/>
        <v>0</v>
      </c>
      <c r="H926" s="171">
        <f>I926+J926</f>
        <v>157</v>
      </c>
      <c r="I926" s="171">
        <f t="shared" si="346"/>
        <v>157</v>
      </c>
      <c r="J926" s="157">
        <f t="shared" si="346"/>
        <v>0</v>
      </c>
      <c r="K926" s="164">
        <f>L926+M926</f>
        <v>157</v>
      </c>
      <c r="L926" s="164">
        <f t="shared" si="347"/>
        <v>157</v>
      </c>
      <c r="M926" s="110">
        <f t="shared" si="347"/>
        <v>0</v>
      </c>
      <c r="N926" s="3">
        <v>2</v>
      </c>
    </row>
    <row r="927" spans="1:24">
      <c r="A927" s="21" t="str">
        <f t="shared" si="342"/>
        <v>a</v>
      </c>
      <c r="C927" s="28"/>
      <c r="D927" s="23" t="s">
        <v>5</v>
      </c>
      <c r="E927" s="176">
        <f t="shared" si="345"/>
        <v>1546.1940000000002</v>
      </c>
      <c r="F927" s="176">
        <f t="shared" si="345"/>
        <v>1546.1940000000002</v>
      </c>
      <c r="G927" s="95">
        <f t="shared" si="345"/>
        <v>0</v>
      </c>
      <c r="H927" s="157">
        <f>I927+J927</f>
        <v>1838.6999999999998</v>
      </c>
      <c r="I927" s="157">
        <f t="shared" si="346"/>
        <v>1838.6999999999998</v>
      </c>
      <c r="J927" s="157">
        <f t="shared" si="346"/>
        <v>0</v>
      </c>
      <c r="K927" s="112">
        <f>L927+M927</f>
        <v>500.18999999999994</v>
      </c>
      <c r="L927" s="110">
        <f t="shared" si="347"/>
        <v>500.18999999999994</v>
      </c>
      <c r="M927" s="110">
        <f t="shared" si="347"/>
        <v>0</v>
      </c>
      <c r="N927" s="3">
        <v>3</v>
      </c>
    </row>
    <row r="928" spans="1:24" hidden="1">
      <c r="A928" s="21" t="str">
        <f t="shared" si="342"/>
        <v>b</v>
      </c>
      <c r="C928" s="28"/>
      <c r="D928" s="17" t="s">
        <v>301</v>
      </c>
      <c r="E928" s="176">
        <f t="shared" si="345"/>
        <v>0</v>
      </c>
      <c r="F928" s="176">
        <f t="shared" si="345"/>
        <v>0</v>
      </c>
      <c r="G928" s="95">
        <f t="shared" si="345"/>
        <v>0</v>
      </c>
      <c r="H928" s="157">
        <f>H948+H1110+H1290+H1310+H1330+H1350+H1370</f>
        <v>0</v>
      </c>
      <c r="I928" s="157">
        <f t="shared" si="346"/>
        <v>0</v>
      </c>
      <c r="J928" s="157">
        <f t="shared" si="346"/>
        <v>0</v>
      </c>
      <c r="K928" s="113">
        <f t="shared" si="337"/>
        <v>0</v>
      </c>
      <c r="L928" s="110">
        <f t="shared" si="347"/>
        <v>0</v>
      </c>
      <c r="M928" s="110">
        <f t="shared" si="347"/>
        <v>0</v>
      </c>
      <c r="N928" s="3">
        <v>4</v>
      </c>
    </row>
    <row r="929" spans="1:24">
      <c r="A929" s="21" t="str">
        <f t="shared" si="342"/>
        <v>a</v>
      </c>
      <c r="C929" s="28"/>
      <c r="D929" s="17" t="s">
        <v>295</v>
      </c>
      <c r="E929" s="176">
        <f t="shared" si="345"/>
        <v>99.302999999999997</v>
      </c>
      <c r="F929" s="176">
        <f t="shared" si="345"/>
        <v>99.302999999999997</v>
      </c>
      <c r="G929" s="95">
        <f t="shared" si="345"/>
        <v>0</v>
      </c>
      <c r="H929" s="157">
        <f>I929+J929</f>
        <v>169.7</v>
      </c>
      <c r="I929" s="157">
        <f t="shared" si="346"/>
        <v>169.7</v>
      </c>
      <c r="J929" s="157">
        <f t="shared" si="346"/>
        <v>0</v>
      </c>
      <c r="K929" s="113">
        <f>L929+M929</f>
        <v>34.751000000000005</v>
      </c>
      <c r="L929" s="110">
        <f t="shared" si="347"/>
        <v>34.751000000000005</v>
      </c>
      <c r="M929" s="110">
        <f t="shared" si="347"/>
        <v>0</v>
      </c>
      <c r="N929" s="3">
        <v>5</v>
      </c>
    </row>
    <row r="930" spans="1:24" s="3" customFormat="1" ht="22.5" hidden="1">
      <c r="A930" s="3" t="s">
        <v>289</v>
      </c>
      <c r="C930" s="12"/>
      <c r="D930" s="16" t="s">
        <v>290</v>
      </c>
      <c r="E930" s="176">
        <f t="shared" si="345"/>
        <v>0</v>
      </c>
      <c r="F930" s="176">
        <f t="shared" si="345"/>
        <v>0</v>
      </c>
      <c r="G930" s="95">
        <f t="shared" si="345"/>
        <v>0</v>
      </c>
      <c r="H930" s="157">
        <f>H950+H1112+H1292+H1312+H1332+H1352+H1372</f>
        <v>0</v>
      </c>
      <c r="I930" s="157">
        <f t="shared" si="346"/>
        <v>0</v>
      </c>
      <c r="J930" s="157">
        <f t="shared" si="346"/>
        <v>0</v>
      </c>
      <c r="K930" s="110">
        <f t="shared" si="337"/>
        <v>0</v>
      </c>
      <c r="L930" s="110">
        <f t="shared" si="347"/>
        <v>0</v>
      </c>
      <c r="M930" s="110">
        <f t="shared" si="347"/>
        <v>0</v>
      </c>
      <c r="N930" s="3">
        <v>6</v>
      </c>
      <c r="P930" s="4"/>
      <c r="Q930" s="4"/>
      <c r="R930" s="4"/>
      <c r="S930" s="4"/>
      <c r="T930" s="4"/>
      <c r="U930" s="4"/>
      <c r="V930" s="4"/>
      <c r="W930" s="4"/>
      <c r="X930" s="4"/>
    </row>
    <row r="931" spans="1:24" s="3" customFormat="1" hidden="1">
      <c r="A931" s="3" t="s">
        <v>289</v>
      </c>
      <c r="C931" s="12"/>
      <c r="D931" s="16" t="s">
        <v>102</v>
      </c>
      <c r="E931" s="176">
        <f t="shared" si="345"/>
        <v>0</v>
      </c>
      <c r="F931" s="176">
        <f t="shared" si="345"/>
        <v>0</v>
      </c>
      <c r="G931" s="95">
        <f t="shared" si="345"/>
        <v>0</v>
      </c>
      <c r="H931" s="157">
        <f>H951+H1113+H1293+H1313+H1333+H1353+H1373</f>
        <v>0</v>
      </c>
      <c r="I931" s="157">
        <f t="shared" si="346"/>
        <v>0</v>
      </c>
      <c r="J931" s="157">
        <f t="shared" si="346"/>
        <v>0</v>
      </c>
      <c r="K931" s="110">
        <f t="shared" si="337"/>
        <v>0</v>
      </c>
      <c r="L931" s="110">
        <f t="shared" si="347"/>
        <v>0</v>
      </c>
      <c r="M931" s="110">
        <f t="shared" si="347"/>
        <v>0</v>
      </c>
      <c r="N931" s="3">
        <v>7</v>
      </c>
      <c r="P931" s="4"/>
      <c r="Q931" s="4"/>
      <c r="R931" s="4"/>
      <c r="S931" s="4"/>
      <c r="T931" s="4"/>
      <c r="U931" s="4"/>
      <c r="V931" s="4"/>
      <c r="W931" s="4"/>
      <c r="X931" s="4"/>
    </row>
    <row r="932" spans="1:24" s="3" customFormat="1" hidden="1">
      <c r="A932" s="3" t="s">
        <v>289</v>
      </c>
      <c r="C932" s="12"/>
      <c r="D932" s="16" t="s">
        <v>101</v>
      </c>
      <c r="E932" s="176">
        <f t="shared" si="345"/>
        <v>0</v>
      </c>
      <c r="F932" s="176">
        <f t="shared" si="345"/>
        <v>0</v>
      </c>
      <c r="G932" s="95">
        <f t="shared" si="345"/>
        <v>0</v>
      </c>
      <c r="H932" s="157">
        <f>H952+H1114+H1294+H1314+H1334+H1354+H1374</f>
        <v>0</v>
      </c>
      <c r="I932" s="157">
        <f t="shared" si="346"/>
        <v>0</v>
      </c>
      <c r="J932" s="157">
        <f t="shared" si="346"/>
        <v>0</v>
      </c>
      <c r="K932" s="110">
        <f t="shared" si="337"/>
        <v>0</v>
      </c>
      <c r="L932" s="110">
        <f t="shared" si="347"/>
        <v>0</v>
      </c>
      <c r="M932" s="110">
        <f t="shared" si="347"/>
        <v>0</v>
      </c>
      <c r="N932" s="3">
        <v>8</v>
      </c>
      <c r="P932" s="4"/>
      <c r="Q932" s="4"/>
      <c r="R932" s="4"/>
      <c r="S932" s="4"/>
      <c r="T932" s="4"/>
      <c r="U932" s="4"/>
      <c r="V932" s="4"/>
      <c r="W932" s="4"/>
      <c r="X932" s="4"/>
    </row>
    <row r="933" spans="1:24" s="3" customFormat="1" hidden="1">
      <c r="A933" s="3" t="s">
        <v>289</v>
      </c>
      <c r="C933" s="12"/>
      <c r="D933" s="16" t="s">
        <v>291</v>
      </c>
      <c r="E933" s="176">
        <f t="shared" si="345"/>
        <v>0</v>
      </c>
      <c r="F933" s="176">
        <f t="shared" si="345"/>
        <v>0</v>
      </c>
      <c r="G933" s="95">
        <f t="shared" si="345"/>
        <v>0</v>
      </c>
      <c r="H933" s="157">
        <f>I933+J933</f>
        <v>20</v>
      </c>
      <c r="I933" s="157">
        <f t="shared" si="346"/>
        <v>20</v>
      </c>
      <c r="J933" s="157">
        <f t="shared" si="346"/>
        <v>0</v>
      </c>
      <c r="K933" s="110">
        <f>L933+M933</f>
        <v>0</v>
      </c>
      <c r="L933" s="110">
        <f t="shared" si="347"/>
        <v>0</v>
      </c>
      <c r="M933" s="110">
        <f t="shared" si="347"/>
        <v>0</v>
      </c>
      <c r="N933" s="3">
        <v>9</v>
      </c>
      <c r="P933" s="4"/>
      <c r="Q933" s="4"/>
      <c r="R933" s="4"/>
      <c r="S933" s="4"/>
      <c r="T933" s="4"/>
      <c r="U933" s="4"/>
      <c r="V933" s="4"/>
      <c r="W933" s="4"/>
      <c r="X933" s="4"/>
    </row>
    <row r="934" spans="1:24" s="3" customFormat="1" hidden="1">
      <c r="A934" s="3" t="s">
        <v>289</v>
      </c>
      <c r="C934" s="12"/>
      <c r="D934" s="16" t="s">
        <v>100</v>
      </c>
      <c r="E934" s="176">
        <f t="shared" si="345"/>
        <v>0</v>
      </c>
      <c r="F934" s="176">
        <f t="shared" si="345"/>
        <v>0</v>
      </c>
      <c r="G934" s="95">
        <f t="shared" si="345"/>
        <v>0</v>
      </c>
      <c r="H934" s="157">
        <f>H954+H1116+H1296+H1316+H1336+H1356+H1376</f>
        <v>0</v>
      </c>
      <c r="I934" s="157">
        <f t="shared" si="346"/>
        <v>0</v>
      </c>
      <c r="J934" s="157">
        <f t="shared" si="346"/>
        <v>0</v>
      </c>
      <c r="K934" s="110">
        <f t="shared" si="337"/>
        <v>0</v>
      </c>
      <c r="L934" s="110">
        <f t="shared" si="347"/>
        <v>0</v>
      </c>
      <c r="M934" s="110">
        <f t="shared" si="347"/>
        <v>0</v>
      </c>
      <c r="N934" s="3">
        <v>10</v>
      </c>
      <c r="P934" s="4"/>
      <c r="Q934" s="4"/>
      <c r="R934" s="4"/>
      <c r="S934" s="4"/>
      <c r="T934" s="4"/>
      <c r="U934" s="4"/>
      <c r="V934" s="4"/>
      <c r="W934" s="4"/>
      <c r="X934" s="4"/>
    </row>
    <row r="935" spans="1:24" s="3" customFormat="1" ht="33.75" hidden="1">
      <c r="A935" s="3" t="s">
        <v>289</v>
      </c>
      <c r="C935" s="12"/>
      <c r="D935" s="16" t="s">
        <v>292</v>
      </c>
      <c r="E935" s="176">
        <f t="shared" si="345"/>
        <v>0</v>
      </c>
      <c r="F935" s="176">
        <f t="shared" si="345"/>
        <v>0</v>
      </c>
      <c r="G935" s="95">
        <f t="shared" si="345"/>
        <v>0</v>
      </c>
      <c r="H935" s="157">
        <f>H955+H1117+H1297+H1317+H1337+H1357+H1377</f>
        <v>0</v>
      </c>
      <c r="I935" s="157">
        <f t="shared" si="346"/>
        <v>0</v>
      </c>
      <c r="J935" s="157">
        <f t="shared" si="346"/>
        <v>0</v>
      </c>
      <c r="K935" s="110">
        <f t="shared" si="337"/>
        <v>0</v>
      </c>
      <c r="L935" s="110">
        <f t="shared" si="347"/>
        <v>0</v>
      </c>
      <c r="M935" s="110">
        <f t="shared" si="347"/>
        <v>0</v>
      </c>
      <c r="N935" s="3">
        <v>11</v>
      </c>
      <c r="P935" s="4"/>
      <c r="Q935" s="4"/>
      <c r="R935" s="4"/>
      <c r="S935" s="4"/>
      <c r="T935" s="4"/>
      <c r="U935" s="4"/>
      <c r="V935" s="4"/>
      <c r="W935" s="4"/>
      <c r="X935" s="4"/>
    </row>
    <row r="936" spans="1:24" s="3" customFormat="1" ht="33.75" hidden="1">
      <c r="A936" s="3" t="s">
        <v>289</v>
      </c>
      <c r="C936" s="12"/>
      <c r="D936" s="16" t="s">
        <v>293</v>
      </c>
      <c r="E936" s="176">
        <f t="shared" si="345"/>
        <v>13.446000000000002</v>
      </c>
      <c r="F936" s="176">
        <f t="shared" si="345"/>
        <v>13.446000000000002</v>
      </c>
      <c r="G936" s="95">
        <f t="shared" si="345"/>
        <v>0</v>
      </c>
      <c r="H936" s="157">
        <f>I936+J936</f>
        <v>22.9</v>
      </c>
      <c r="I936" s="157">
        <f t="shared" si="346"/>
        <v>22.9</v>
      </c>
      <c r="J936" s="157">
        <f t="shared" si="346"/>
        <v>0</v>
      </c>
      <c r="K936" s="110">
        <f>L936+M936</f>
        <v>0.26100000000000001</v>
      </c>
      <c r="L936" s="110">
        <f t="shared" si="347"/>
        <v>0.26100000000000001</v>
      </c>
      <c r="M936" s="110">
        <f t="shared" si="347"/>
        <v>0</v>
      </c>
      <c r="N936" s="3">
        <v>12</v>
      </c>
      <c r="P936" s="4"/>
      <c r="Q936" s="4"/>
      <c r="R936" s="4"/>
      <c r="S936" s="4"/>
      <c r="T936" s="4"/>
      <c r="U936" s="4"/>
      <c r="V936" s="4"/>
      <c r="W936" s="4"/>
      <c r="X936" s="4"/>
    </row>
    <row r="937" spans="1:24" s="3" customFormat="1" ht="22.5" hidden="1">
      <c r="A937" s="3" t="s">
        <v>289</v>
      </c>
      <c r="C937" s="12"/>
      <c r="D937" s="16" t="s">
        <v>294</v>
      </c>
      <c r="E937" s="176">
        <f t="shared" si="345"/>
        <v>85.857000000000014</v>
      </c>
      <c r="F937" s="176">
        <f t="shared" si="345"/>
        <v>85.857000000000014</v>
      </c>
      <c r="G937" s="95">
        <f t="shared" si="345"/>
        <v>0</v>
      </c>
      <c r="H937" s="157">
        <f>I937+J937</f>
        <v>126.8</v>
      </c>
      <c r="I937" s="157">
        <f t="shared" si="346"/>
        <v>126.8</v>
      </c>
      <c r="J937" s="157">
        <f t="shared" si="346"/>
        <v>0</v>
      </c>
      <c r="K937" s="110">
        <f>L937+M937</f>
        <v>34.49</v>
      </c>
      <c r="L937" s="110">
        <f t="shared" si="347"/>
        <v>34.49</v>
      </c>
      <c r="M937" s="110">
        <f t="shared" si="347"/>
        <v>0</v>
      </c>
      <c r="N937" s="3">
        <v>13</v>
      </c>
      <c r="P937" s="4"/>
      <c r="Q937" s="4"/>
      <c r="R937" s="4"/>
      <c r="S937" s="4"/>
      <c r="T937" s="4"/>
      <c r="U937" s="4"/>
      <c r="V937" s="4"/>
      <c r="W937" s="4"/>
      <c r="X937" s="4"/>
    </row>
    <row r="938" spans="1:24" s="3" customFormat="1" hidden="1">
      <c r="A938" s="3" t="str">
        <f t="shared" si="342"/>
        <v>b</v>
      </c>
      <c r="C938" s="12"/>
      <c r="D938" s="17" t="s">
        <v>296</v>
      </c>
      <c r="E938" s="176">
        <f t="shared" si="345"/>
        <v>0</v>
      </c>
      <c r="F938" s="176">
        <f t="shared" si="345"/>
        <v>0</v>
      </c>
      <c r="G938" s="95">
        <f t="shared" si="345"/>
        <v>0</v>
      </c>
      <c r="H938" s="157">
        <f>H958+H1120+H1300+H1320+H1340+H1360+H1380</f>
        <v>0</v>
      </c>
      <c r="I938" s="157">
        <f t="shared" si="346"/>
        <v>0</v>
      </c>
      <c r="J938" s="157">
        <f t="shared" si="346"/>
        <v>0</v>
      </c>
      <c r="K938" s="113">
        <f t="shared" ref="K938:K1001" si="348">L938+M938</f>
        <v>0</v>
      </c>
      <c r="L938" s="110">
        <f t="shared" si="347"/>
        <v>0</v>
      </c>
      <c r="M938" s="110">
        <f t="shared" si="347"/>
        <v>0</v>
      </c>
      <c r="N938" s="3">
        <v>14</v>
      </c>
      <c r="P938" s="4"/>
      <c r="Q938" s="4"/>
      <c r="R938" s="4"/>
      <c r="S938" s="4"/>
      <c r="T938" s="4"/>
      <c r="U938" s="4"/>
      <c r="V938" s="4"/>
      <c r="W938" s="4"/>
      <c r="X938" s="4"/>
    </row>
    <row r="939" spans="1:24">
      <c r="A939" s="21" t="str">
        <f t="shared" si="342"/>
        <v>a</v>
      </c>
      <c r="C939" s="28"/>
      <c r="D939" s="17" t="s">
        <v>297</v>
      </c>
      <c r="E939" s="176">
        <f t="shared" si="345"/>
        <v>1278.0520000000001</v>
      </c>
      <c r="F939" s="176">
        <f t="shared" si="345"/>
        <v>1278.0520000000001</v>
      </c>
      <c r="G939" s="95">
        <f t="shared" si="345"/>
        <v>0</v>
      </c>
      <c r="H939" s="157">
        <f>I939+J939</f>
        <v>1467.6999999999998</v>
      </c>
      <c r="I939" s="157">
        <f t="shared" si="346"/>
        <v>1467.6999999999998</v>
      </c>
      <c r="J939" s="157">
        <f t="shared" si="346"/>
        <v>0</v>
      </c>
      <c r="K939" s="113">
        <f>L939+M939</f>
        <v>322.79899999999998</v>
      </c>
      <c r="L939" s="110">
        <f t="shared" si="347"/>
        <v>322.79899999999998</v>
      </c>
      <c r="M939" s="110">
        <f t="shared" si="347"/>
        <v>0</v>
      </c>
      <c r="N939" s="3">
        <v>15</v>
      </c>
    </row>
    <row r="940" spans="1:24" s="3" customFormat="1">
      <c r="A940" s="3" t="str">
        <f t="shared" si="342"/>
        <v>a</v>
      </c>
      <c r="C940" s="12"/>
      <c r="D940" s="17" t="s">
        <v>298</v>
      </c>
      <c r="E940" s="176">
        <f t="shared" si="345"/>
        <v>80</v>
      </c>
      <c r="F940" s="176">
        <f t="shared" si="345"/>
        <v>80</v>
      </c>
      <c r="G940" s="95">
        <f t="shared" si="345"/>
        <v>0</v>
      </c>
      <c r="H940" s="157">
        <f>I940+J940</f>
        <v>140</v>
      </c>
      <c r="I940" s="157">
        <f t="shared" si="346"/>
        <v>140</v>
      </c>
      <c r="J940" s="157">
        <f t="shared" si="346"/>
        <v>0</v>
      </c>
      <c r="K940" s="113">
        <f>L940+M940</f>
        <v>140</v>
      </c>
      <c r="L940" s="110">
        <f t="shared" si="347"/>
        <v>140</v>
      </c>
      <c r="M940" s="110">
        <f t="shared" si="347"/>
        <v>0</v>
      </c>
      <c r="N940" s="3">
        <v>16</v>
      </c>
      <c r="P940" s="4"/>
      <c r="Q940" s="4"/>
      <c r="R940" s="4"/>
      <c r="S940" s="4"/>
      <c r="T940" s="4"/>
      <c r="U940" s="4"/>
      <c r="V940" s="4"/>
      <c r="W940" s="4"/>
      <c r="X940" s="4"/>
    </row>
    <row r="941" spans="1:24" s="3" customFormat="1" hidden="1">
      <c r="A941" s="3" t="str">
        <f t="shared" si="342"/>
        <v>b</v>
      </c>
      <c r="C941" s="12"/>
      <c r="D941" s="17" t="s">
        <v>299</v>
      </c>
      <c r="E941" s="176">
        <f t="shared" si="345"/>
        <v>0</v>
      </c>
      <c r="F941" s="176">
        <f t="shared" si="345"/>
        <v>0</v>
      </c>
      <c r="G941" s="95">
        <f t="shared" si="345"/>
        <v>0</v>
      </c>
      <c r="H941" s="157">
        <f>H961+H1123+H1303+H1323+H1343+H1363+H1383</f>
        <v>0</v>
      </c>
      <c r="I941" s="157">
        <f t="shared" si="346"/>
        <v>0</v>
      </c>
      <c r="J941" s="157">
        <f t="shared" si="346"/>
        <v>0</v>
      </c>
      <c r="K941" s="113">
        <f t="shared" si="348"/>
        <v>0</v>
      </c>
      <c r="L941" s="110">
        <f t="shared" si="347"/>
        <v>0</v>
      </c>
      <c r="M941" s="110">
        <f t="shared" si="347"/>
        <v>0</v>
      </c>
      <c r="N941" s="3">
        <v>17</v>
      </c>
      <c r="P941" s="4"/>
      <c r="Q941" s="4"/>
      <c r="R941" s="4"/>
      <c r="S941" s="4"/>
      <c r="T941" s="4"/>
      <c r="U941" s="4"/>
      <c r="V941" s="4"/>
      <c r="W941" s="4"/>
      <c r="X941" s="4"/>
    </row>
    <row r="942" spans="1:24" s="3" customFormat="1">
      <c r="A942" s="3" t="str">
        <f t="shared" si="342"/>
        <v>a</v>
      </c>
      <c r="C942" s="12"/>
      <c r="D942" s="17" t="s">
        <v>300</v>
      </c>
      <c r="E942" s="176">
        <f t="shared" si="345"/>
        <v>88.838999999999999</v>
      </c>
      <c r="F942" s="176">
        <f t="shared" si="345"/>
        <v>88.838999999999999</v>
      </c>
      <c r="G942" s="95">
        <f t="shared" si="345"/>
        <v>0</v>
      </c>
      <c r="H942" s="157">
        <f>I942+J942</f>
        <v>61.3</v>
      </c>
      <c r="I942" s="157">
        <f t="shared" si="346"/>
        <v>61.3</v>
      </c>
      <c r="J942" s="157">
        <f t="shared" si="346"/>
        <v>0</v>
      </c>
      <c r="K942" s="113">
        <f>L942+M942</f>
        <v>2.64</v>
      </c>
      <c r="L942" s="110">
        <f t="shared" si="347"/>
        <v>2.64</v>
      </c>
      <c r="M942" s="110">
        <f t="shared" si="347"/>
        <v>0</v>
      </c>
      <c r="N942" s="3">
        <v>18</v>
      </c>
      <c r="P942" s="4"/>
      <c r="Q942" s="4"/>
      <c r="R942" s="4"/>
      <c r="S942" s="4"/>
      <c r="T942" s="4"/>
      <c r="U942" s="4"/>
      <c r="V942" s="4"/>
      <c r="W942" s="4"/>
      <c r="X942" s="4"/>
    </row>
    <row r="943" spans="1:24">
      <c r="A943" s="21" t="str">
        <f t="shared" si="342"/>
        <v>a</v>
      </c>
      <c r="C943" s="28"/>
      <c r="D943" s="23" t="s">
        <v>21</v>
      </c>
      <c r="E943" s="176">
        <f t="shared" si="345"/>
        <v>11.6</v>
      </c>
      <c r="F943" s="176">
        <f t="shared" si="345"/>
        <v>11.6</v>
      </c>
      <c r="G943" s="95">
        <f t="shared" si="345"/>
        <v>0</v>
      </c>
      <c r="H943" s="157">
        <f>H963+H1125+H1305+H1325+H1345+H1365+H1385</f>
        <v>23.9</v>
      </c>
      <c r="I943" s="157">
        <f t="shared" si="346"/>
        <v>23.9</v>
      </c>
      <c r="J943" s="157">
        <f t="shared" si="346"/>
        <v>0</v>
      </c>
      <c r="K943" s="112">
        <f t="shared" si="348"/>
        <v>0</v>
      </c>
      <c r="L943" s="110">
        <f t="shared" si="347"/>
        <v>0</v>
      </c>
      <c r="M943" s="110">
        <f t="shared" si="347"/>
        <v>0</v>
      </c>
      <c r="N943" s="3">
        <v>19</v>
      </c>
    </row>
    <row r="944" spans="1:24" s="92" customFormat="1" hidden="1">
      <c r="A944" s="92" t="str">
        <f t="shared" si="342"/>
        <v>b</v>
      </c>
      <c r="C944" s="28"/>
      <c r="D944" s="23" t="s">
        <v>120</v>
      </c>
      <c r="E944" s="176">
        <f t="shared" si="345"/>
        <v>0</v>
      </c>
      <c r="F944" s="176">
        <f t="shared" si="345"/>
        <v>0</v>
      </c>
      <c r="G944" s="95">
        <f t="shared" si="345"/>
        <v>0</v>
      </c>
      <c r="H944" s="157">
        <f>H964+H1126+H1306+H1326+H1346+H1366+H1386</f>
        <v>0</v>
      </c>
      <c r="I944" s="157">
        <f t="shared" si="346"/>
        <v>0</v>
      </c>
      <c r="J944" s="157">
        <f t="shared" si="346"/>
        <v>0</v>
      </c>
      <c r="K944" s="112">
        <f t="shared" si="348"/>
        <v>0</v>
      </c>
      <c r="L944" s="110">
        <f t="shared" si="347"/>
        <v>0</v>
      </c>
      <c r="M944" s="110">
        <f t="shared" si="347"/>
        <v>0</v>
      </c>
      <c r="N944" s="3">
        <v>20</v>
      </c>
      <c r="O944" s="3"/>
      <c r="P944" s="24"/>
      <c r="Q944" s="24"/>
      <c r="R944" s="24"/>
      <c r="S944" s="24"/>
      <c r="T944" s="24"/>
      <c r="U944" s="24"/>
      <c r="V944" s="24"/>
      <c r="W944" s="24"/>
      <c r="X944" s="24"/>
    </row>
    <row r="945" spans="1:24" s="92" customFormat="1" ht="22.5">
      <c r="A945" s="92" t="str">
        <f t="shared" si="342"/>
        <v>a</v>
      </c>
      <c r="B945" s="92" t="s">
        <v>114</v>
      </c>
      <c r="C945" s="94" t="s">
        <v>197</v>
      </c>
      <c r="D945" s="22" t="s">
        <v>461</v>
      </c>
      <c r="E945" s="110">
        <f t="shared" ref="E945:J954" si="349">E965+E1067+E1087</f>
        <v>542.04</v>
      </c>
      <c r="F945" s="110">
        <f t="shared" si="349"/>
        <v>542.04</v>
      </c>
      <c r="G945" s="95">
        <f t="shared" si="349"/>
        <v>0</v>
      </c>
      <c r="H945" s="157">
        <f>I945+J945</f>
        <v>702</v>
      </c>
      <c r="I945" s="157">
        <f t="shared" si="349"/>
        <v>702</v>
      </c>
      <c r="J945" s="157">
        <f t="shared" si="349"/>
        <v>0</v>
      </c>
      <c r="K945" s="110">
        <f>L945+M945</f>
        <v>254.60799999999998</v>
      </c>
      <c r="L945" s="110">
        <f>L965+L1067+L1087</f>
        <v>254.60799999999998</v>
      </c>
      <c r="M945" s="110">
        <f t="shared" ref="L945:M964" si="350">M965+M1067+M1087</f>
        <v>0</v>
      </c>
      <c r="N945" s="3">
        <v>1</v>
      </c>
      <c r="O945" s="3"/>
      <c r="P945" s="24"/>
      <c r="Q945" s="24"/>
      <c r="R945" s="24"/>
      <c r="S945" s="24"/>
      <c r="T945" s="24"/>
      <c r="U945" s="24"/>
      <c r="V945" s="24"/>
      <c r="W945" s="24"/>
      <c r="X945" s="24"/>
    </row>
    <row r="946" spans="1:24">
      <c r="A946" s="21" t="str">
        <f t="shared" si="342"/>
        <v>a</v>
      </c>
      <c r="C946" s="28"/>
      <c r="D946" s="19" t="s">
        <v>99</v>
      </c>
      <c r="E946" s="161">
        <f t="shared" si="349"/>
        <v>38</v>
      </c>
      <c r="F946" s="161">
        <f t="shared" si="349"/>
        <v>38</v>
      </c>
      <c r="G946" s="8">
        <f t="shared" si="349"/>
        <v>0</v>
      </c>
      <c r="H946" s="163">
        <f t="shared" si="349"/>
        <v>38</v>
      </c>
      <c r="I946" s="163">
        <f t="shared" si="349"/>
        <v>38</v>
      </c>
      <c r="J946" s="204">
        <f t="shared" si="349"/>
        <v>0</v>
      </c>
      <c r="K946" s="161">
        <f t="shared" si="348"/>
        <v>38</v>
      </c>
      <c r="L946" s="161">
        <f t="shared" si="350"/>
        <v>38</v>
      </c>
      <c r="M946" s="111">
        <f t="shared" si="350"/>
        <v>0</v>
      </c>
      <c r="N946" s="3">
        <v>2</v>
      </c>
    </row>
    <row r="947" spans="1:24">
      <c r="A947" s="21" t="str">
        <f t="shared" si="342"/>
        <v>a</v>
      </c>
      <c r="C947" s="28"/>
      <c r="D947" s="23" t="s">
        <v>5</v>
      </c>
      <c r="E947" s="9">
        <f t="shared" si="349"/>
        <v>538.14</v>
      </c>
      <c r="F947" s="9">
        <f t="shared" si="349"/>
        <v>538.14</v>
      </c>
      <c r="G947" s="9">
        <f t="shared" si="349"/>
        <v>0</v>
      </c>
      <c r="H947" s="158">
        <f>I947+J947</f>
        <v>699</v>
      </c>
      <c r="I947" s="158">
        <f t="shared" si="349"/>
        <v>699</v>
      </c>
      <c r="J947" s="158">
        <f t="shared" si="349"/>
        <v>0</v>
      </c>
      <c r="K947" s="112">
        <f>L947+M947</f>
        <v>254.60799999999998</v>
      </c>
      <c r="L947" s="112">
        <f t="shared" si="350"/>
        <v>254.60799999999998</v>
      </c>
      <c r="M947" s="112">
        <f t="shared" si="350"/>
        <v>0</v>
      </c>
      <c r="N947" s="3">
        <v>3</v>
      </c>
    </row>
    <row r="948" spans="1:24" hidden="1">
      <c r="A948" s="21" t="str">
        <f t="shared" si="342"/>
        <v>b</v>
      </c>
      <c r="C948" s="28"/>
      <c r="D948" s="17" t="s">
        <v>301</v>
      </c>
      <c r="E948" s="10">
        <f t="shared" si="349"/>
        <v>0</v>
      </c>
      <c r="F948" s="10">
        <f t="shared" si="349"/>
        <v>0</v>
      </c>
      <c r="G948" s="10">
        <f t="shared" si="349"/>
        <v>0</v>
      </c>
      <c r="H948" s="159">
        <f t="shared" si="349"/>
        <v>0</v>
      </c>
      <c r="I948" s="159">
        <f t="shared" si="349"/>
        <v>0</v>
      </c>
      <c r="J948" s="159">
        <f t="shared" si="349"/>
        <v>0</v>
      </c>
      <c r="K948" s="113">
        <f t="shared" si="348"/>
        <v>0</v>
      </c>
      <c r="L948" s="113">
        <f t="shared" si="350"/>
        <v>0</v>
      </c>
      <c r="M948" s="113">
        <f t="shared" si="350"/>
        <v>0</v>
      </c>
      <c r="N948" s="3">
        <v>4</v>
      </c>
      <c r="P948" s="25"/>
    </row>
    <row r="949" spans="1:24">
      <c r="A949" s="21" t="str">
        <f t="shared" si="342"/>
        <v>a</v>
      </c>
      <c r="C949" s="28"/>
      <c r="D949" s="17" t="s">
        <v>295</v>
      </c>
      <c r="E949" s="10">
        <f t="shared" si="349"/>
        <v>28.087</v>
      </c>
      <c r="F949" s="10">
        <f t="shared" si="349"/>
        <v>28.087</v>
      </c>
      <c r="G949" s="10">
        <f t="shared" si="349"/>
        <v>0</v>
      </c>
      <c r="H949" s="159">
        <f>I949+J949</f>
        <v>43.2</v>
      </c>
      <c r="I949" s="159">
        <f t="shared" si="349"/>
        <v>43.2</v>
      </c>
      <c r="J949" s="159">
        <f t="shared" si="349"/>
        <v>0</v>
      </c>
      <c r="K949" s="113">
        <f>L949+M949</f>
        <v>3.3610000000000002</v>
      </c>
      <c r="L949" s="113">
        <f t="shared" si="350"/>
        <v>3.3610000000000002</v>
      </c>
      <c r="M949" s="113">
        <f t="shared" si="350"/>
        <v>0</v>
      </c>
      <c r="N949" s="3">
        <v>5</v>
      </c>
    </row>
    <row r="950" spans="1:24" s="3" customFormat="1" ht="22.5" hidden="1">
      <c r="A950" s="3" t="s">
        <v>289</v>
      </c>
      <c r="C950" s="12"/>
      <c r="D950" s="16" t="s">
        <v>290</v>
      </c>
      <c r="E950" s="176">
        <f t="shared" si="349"/>
        <v>0</v>
      </c>
      <c r="F950" s="176">
        <f t="shared" si="349"/>
        <v>0</v>
      </c>
      <c r="G950" s="5">
        <f t="shared" si="349"/>
        <v>0</v>
      </c>
      <c r="H950" s="157">
        <f t="shared" si="349"/>
        <v>0</v>
      </c>
      <c r="I950" s="157">
        <f t="shared" si="349"/>
        <v>0</v>
      </c>
      <c r="J950" s="157">
        <f t="shared" si="349"/>
        <v>0</v>
      </c>
      <c r="K950" s="110">
        <f t="shared" si="348"/>
        <v>0</v>
      </c>
      <c r="L950" s="110">
        <f t="shared" si="350"/>
        <v>0</v>
      </c>
      <c r="M950" s="110">
        <f t="shared" si="350"/>
        <v>0</v>
      </c>
      <c r="N950" s="3">
        <v>6</v>
      </c>
      <c r="P950" s="4"/>
      <c r="Q950" s="4"/>
      <c r="R950" s="4"/>
      <c r="S950" s="4"/>
      <c r="T950" s="4"/>
      <c r="U950" s="4"/>
      <c r="V950" s="4"/>
      <c r="W950" s="4"/>
      <c r="X950" s="4"/>
    </row>
    <row r="951" spans="1:24" s="3" customFormat="1" hidden="1">
      <c r="A951" s="3" t="s">
        <v>289</v>
      </c>
      <c r="C951" s="12"/>
      <c r="D951" s="16" t="s">
        <v>102</v>
      </c>
      <c r="E951" s="176">
        <f t="shared" si="349"/>
        <v>0</v>
      </c>
      <c r="F951" s="176">
        <f t="shared" si="349"/>
        <v>0</v>
      </c>
      <c r="G951" s="5">
        <f t="shared" si="349"/>
        <v>0</v>
      </c>
      <c r="H951" s="157">
        <f t="shared" si="349"/>
        <v>0</v>
      </c>
      <c r="I951" s="157">
        <f t="shared" si="349"/>
        <v>0</v>
      </c>
      <c r="J951" s="157">
        <f t="shared" si="349"/>
        <v>0</v>
      </c>
      <c r="K951" s="110">
        <f t="shared" si="348"/>
        <v>0</v>
      </c>
      <c r="L951" s="110">
        <f t="shared" si="350"/>
        <v>0</v>
      </c>
      <c r="M951" s="110">
        <f t="shared" si="350"/>
        <v>0</v>
      </c>
      <c r="N951" s="3">
        <v>7</v>
      </c>
      <c r="P951" s="4"/>
      <c r="Q951" s="4"/>
      <c r="R951" s="4"/>
      <c r="S951" s="4"/>
      <c r="T951" s="4"/>
      <c r="U951" s="4"/>
      <c r="V951" s="4"/>
      <c r="W951" s="4"/>
      <c r="X951" s="4"/>
    </row>
    <row r="952" spans="1:24" s="3" customFormat="1" hidden="1">
      <c r="A952" s="3" t="s">
        <v>289</v>
      </c>
      <c r="C952" s="12"/>
      <c r="D952" s="16" t="s">
        <v>101</v>
      </c>
      <c r="E952" s="176">
        <f t="shared" si="349"/>
        <v>0</v>
      </c>
      <c r="F952" s="176">
        <f t="shared" si="349"/>
        <v>0</v>
      </c>
      <c r="G952" s="5">
        <f t="shared" si="349"/>
        <v>0</v>
      </c>
      <c r="H952" s="157">
        <f t="shared" si="349"/>
        <v>0</v>
      </c>
      <c r="I952" s="157">
        <f t="shared" si="349"/>
        <v>0</v>
      </c>
      <c r="J952" s="157">
        <f t="shared" si="349"/>
        <v>0</v>
      </c>
      <c r="K952" s="110">
        <f t="shared" si="348"/>
        <v>0</v>
      </c>
      <c r="L952" s="110">
        <f t="shared" si="350"/>
        <v>0</v>
      </c>
      <c r="M952" s="110">
        <f t="shared" si="350"/>
        <v>0</v>
      </c>
      <c r="N952" s="3">
        <v>8</v>
      </c>
      <c r="P952" s="4"/>
      <c r="Q952" s="4"/>
      <c r="R952" s="4"/>
      <c r="S952" s="4"/>
      <c r="T952" s="4"/>
      <c r="U952" s="4"/>
      <c r="V952" s="4"/>
      <c r="W952" s="4"/>
      <c r="X952" s="4"/>
    </row>
    <row r="953" spans="1:24" s="3" customFormat="1" hidden="1">
      <c r="A953" s="3" t="s">
        <v>289</v>
      </c>
      <c r="C953" s="12"/>
      <c r="D953" s="16" t="s">
        <v>291</v>
      </c>
      <c r="E953" s="176">
        <f t="shared" si="349"/>
        <v>0</v>
      </c>
      <c r="F953" s="176">
        <f t="shared" si="349"/>
        <v>0</v>
      </c>
      <c r="G953" s="5">
        <f t="shared" si="349"/>
        <v>0</v>
      </c>
      <c r="H953" s="157">
        <f t="shared" si="349"/>
        <v>0</v>
      </c>
      <c r="I953" s="157">
        <f t="shared" si="349"/>
        <v>0</v>
      </c>
      <c r="J953" s="157">
        <f t="shared" si="349"/>
        <v>0</v>
      </c>
      <c r="K953" s="110">
        <f t="shared" si="348"/>
        <v>0</v>
      </c>
      <c r="L953" s="110">
        <f t="shared" si="350"/>
        <v>0</v>
      </c>
      <c r="M953" s="110">
        <f t="shared" si="350"/>
        <v>0</v>
      </c>
      <c r="N953" s="3">
        <v>9</v>
      </c>
      <c r="P953" s="4"/>
      <c r="Q953" s="4"/>
      <c r="R953" s="4"/>
      <c r="S953" s="4"/>
      <c r="T953" s="4"/>
      <c r="U953" s="4"/>
      <c r="V953" s="4"/>
      <c r="W953" s="4"/>
      <c r="X953" s="4"/>
    </row>
    <row r="954" spans="1:24" s="3" customFormat="1" hidden="1">
      <c r="A954" s="3" t="s">
        <v>289</v>
      </c>
      <c r="C954" s="12"/>
      <c r="D954" s="16" t="s">
        <v>100</v>
      </c>
      <c r="E954" s="176">
        <f t="shared" si="349"/>
        <v>0</v>
      </c>
      <c r="F954" s="176">
        <f t="shared" si="349"/>
        <v>0</v>
      </c>
      <c r="G954" s="5">
        <f t="shared" si="349"/>
        <v>0</v>
      </c>
      <c r="H954" s="157">
        <f t="shared" si="349"/>
        <v>0</v>
      </c>
      <c r="I954" s="157">
        <f t="shared" si="349"/>
        <v>0</v>
      </c>
      <c r="J954" s="157">
        <f t="shared" si="349"/>
        <v>0</v>
      </c>
      <c r="K954" s="110">
        <f t="shared" si="348"/>
        <v>0</v>
      </c>
      <c r="L954" s="110">
        <f t="shared" si="350"/>
        <v>0</v>
      </c>
      <c r="M954" s="110">
        <f t="shared" si="350"/>
        <v>0</v>
      </c>
      <c r="N954" s="3">
        <v>10</v>
      </c>
      <c r="P954" s="4"/>
      <c r="Q954" s="4"/>
      <c r="R954" s="4"/>
      <c r="S954" s="4"/>
      <c r="T954" s="4"/>
      <c r="U954" s="4"/>
      <c r="V954" s="4"/>
      <c r="W954" s="4"/>
      <c r="X954" s="4"/>
    </row>
    <row r="955" spans="1:24" s="3" customFormat="1" ht="33.75" hidden="1">
      <c r="A955" s="3" t="s">
        <v>289</v>
      </c>
      <c r="C955" s="12"/>
      <c r="D955" s="16" t="s">
        <v>292</v>
      </c>
      <c r="E955" s="176">
        <f t="shared" ref="E955:J964" si="351">E975+E1077+E1097</f>
        <v>0</v>
      </c>
      <c r="F955" s="176">
        <f t="shared" si="351"/>
        <v>0</v>
      </c>
      <c r="G955" s="5">
        <f t="shared" si="351"/>
        <v>0</v>
      </c>
      <c r="H955" s="157">
        <f t="shared" si="351"/>
        <v>0</v>
      </c>
      <c r="I955" s="157">
        <f t="shared" si="351"/>
        <v>0</v>
      </c>
      <c r="J955" s="157">
        <f t="shared" si="351"/>
        <v>0</v>
      </c>
      <c r="K955" s="110">
        <f t="shared" si="348"/>
        <v>0</v>
      </c>
      <c r="L955" s="110">
        <f t="shared" si="350"/>
        <v>0</v>
      </c>
      <c r="M955" s="110">
        <f t="shared" si="350"/>
        <v>0</v>
      </c>
      <c r="N955" s="3">
        <v>11</v>
      </c>
      <c r="P955" s="4"/>
      <c r="Q955" s="4"/>
      <c r="R955" s="4"/>
      <c r="S955" s="4"/>
      <c r="T955" s="4"/>
      <c r="U955" s="4"/>
      <c r="V955" s="4"/>
      <c r="W955" s="4"/>
      <c r="X955" s="4"/>
    </row>
    <row r="956" spans="1:24" s="3" customFormat="1" ht="33.75" hidden="1">
      <c r="A956" s="3" t="s">
        <v>289</v>
      </c>
      <c r="C956" s="12"/>
      <c r="D956" s="16" t="s">
        <v>293</v>
      </c>
      <c r="E956" s="176">
        <f t="shared" si="351"/>
        <v>11.797000000000001</v>
      </c>
      <c r="F956" s="176">
        <f t="shared" si="351"/>
        <v>11.797000000000001</v>
      </c>
      <c r="G956" s="5">
        <f t="shared" si="351"/>
        <v>0</v>
      </c>
      <c r="H956" s="157">
        <f>I956+J956</f>
        <v>21.4</v>
      </c>
      <c r="I956" s="157">
        <f t="shared" si="351"/>
        <v>21.4</v>
      </c>
      <c r="J956" s="157">
        <f t="shared" si="351"/>
        <v>0</v>
      </c>
      <c r="K956" s="110">
        <f>L956+M956</f>
        <v>0.26100000000000001</v>
      </c>
      <c r="L956" s="110">
        <f t="shared" si="350"/>
        <v>0.26100000000000001</v>
      </c>
      <c r="M956" s="110">
        <f t="shared" si="350"/>
        <v>0</v>
      </c>
      <c r="N956" s="3">
        <v>12</v>
      </c>
      <c r="P956" s="4"/>
      <c r="Q956" s="4"/>
      <c r="R956" s="4"/>
      <c r="S956" s="4"/>
      <c r="T956" s="4"/>
      <c r="U956" s="4"/>
      <c r="V956" s="4"/>
      <c r="W956" s="4"/>
      <c r="X956" s="4"/>
    </row>
    <row r="957" spans="1:24" s="3" customFormat="1" ht="22.5" hidden="1">
      <c r="A957" s="3" t="s">
        <v>289</v>
      </c>
      <c r="C957" s="12"/>
      <c r="D957" s="16" t="s">
        <v>294</v>
      </c>
      <c r="E957" s="176">
        <f t="shared" si="351"/>
        <v>16.29</v>
      </c>
      <c r="F957" s="176">
        <f t="shared" si="351"/>
        <v>16.29</v>
      </c>
      <c r="G957" s="5">
        <f t="shared" si="351"/>
        <v>0</v>
      </c>
      <c r="H957" s="157">
        <f>I957+J957</f>
        <v>21.8</v>
      </c>
      <c r="I957" s="157">
        <f t="shared" si="351"/>
        <v>21.8</v>
      </c>
      <c r="J957" s="157">
        <f t="shared" si="351"/>
        <v>0</v>
      </c>
      <c r="K957" s="110">
        <f>L957+M957</f>
        <v>3.1</v>
      </c>
      <c r="L957" s="110">
        <f t="shared" si="350"/>
        <v>3.1</v>
      </c>
      <c r="M957" s="110">
        <f t="shared" si="350"/>
        <v>0</v>
      </c>
      <c r="N957" s="3">
        <v>13</v>
      </c>
      <c r="P957" s="4"/>
      <c r="Q957" s="4"/>
      <c r="R957" s="4"/>
      <c r="S957" s="4"/>
      <c r="T957" s="4"/>
      <c r="U957" s="4"/>
      <c r="V957" s="4"/>
      <c r="W957" s="4"/>
      <c r="X957" s="4"/>
    </row>
    <row r="958" spans="1:24" s="3" customFormat="1" hidden="1">
      <c r="A958" s="3" t="str">
        <f t="shared" si="342"/>
        <v>b</v>
      </c>
      <c r="C958" s="12"/>
      <c r="D958" s="17" t="s">
        <v>296</v>
      </c>
      <c r="E958" s="10">
        <f t="shared" si="351"/>
        <v>0</v>
      </c>
      <c r="F958" s="10">
        <f t="shared" si="351"/>
        <v>0</v>
      </c>
      <c r="G958" s="10">
        <f t="shared" si="351"/>
        <v>0</v>
      </c>
      <c r="H958" s="159">
        <f t="shared" si="351"/>
        <v>0</v>
      </c>
      <c r="I958" s="159">
        <f t="shared" si="351"/>
        <v>0</v>
      </c>
      <c r="J958" s="159">
        <f t="shared" si="351"/>
        <v>0</v>
      </c>
      <c r="K958" s="113">
        <f t="shared" si="348"/>
        <v>0</v>
      </c>
      <c r="L958" s="113">
        <f t="shared" si="350"/>
        <v>0</v>
      </c>
      <c r="M958" s="113">
        <f t="shared" si="350"/>
        <v>0</v>
      </c>
      <c r="N958" s="3">
        <v>14</v>
      </c>
      <c r="P958" s="4"/>
      <c r="Q958" s="4"/>
      <c r="R958" s="4"/>
      <c r="S958" s="4"/>
      <c r="T958" s="4"/>
      <c r="U958" s="4"/>
      <c r="V958" s="4"/>
      <c r="W958" s="4"/>
      <c r="X958" s="4"/>
    </row>
    <row r="959" spans="1:24">
      <c r="A959" s="21" t="str">
        <f t="shared" si="342"/>
        <v>a</v>
      </c>
      <c r="C959" s="28"/>
      <c r="D959" s="17" t="s">
        <v>297</v>
      </c>
      <c r="E959" s="10">
        <f t="shared" si="351"/>
        <v>403.346</v>
      </c>
      <c r="F959" s="10">
        <f t="shared" si="351"/>
        <v>403.346</v>
      </c>
      <c r="G959" s="10">
        <f t="shared" si="351"/>
        <v>0</v>
      </c>
      <c r="H959" s="159">
        <f>I959+J959</f>
        <v>459</v>
      </c>
      <c r="I959" s="159">
        <f t="shared" si="351"/>
        <v>459</v>
      </c>
      <c r="J959" s="159">
        <f t="shared" si="351"/>
        <v>0</v>
      </c>
      <c r="K959" s="113">
        <f>L959+M959</f>
        <v>108.607</v>
      </c>
      <c r="L959" s="113">
        <f t="shared" si="350"/>
        <v>108.607</v>
      </c>
      <c r="M959" s="113">
        <f t="shared" si="350"/>
        <v>0</v>
      </c>
      <c r="N959" s="3">
        <v>15</v>
      </c>
    </row>
    <row r="960" spans="1:24" s="3" customFormat="1">
      <c r="A960" s="3" t="str">
        <f t="shared" si="342"/>
        <v>a</v>
      </c>
      <c r="C960" s="12"/>
      <c r="D960" s="17" t="s">
        <v>298</v>
      </c>
      <c r="E960" s="10">
        <f t="shared" si="351"/>
        <v>80</v>
      </c>
      <c r="F960" s="10">
        <f t="shared" si="351"/>
        <v>80</v>
      </c>
      <c r="G960" s="10">
        <f t="shared" si="351"/>
        <v>0</v>
      </c>
      <c r="H960" s="159">
        <f>I960+J960</f>
        <v>140</v>
      </c>
      <c r="I960" s="159">
        <f t="shared" si="351"/>
        <v>140</v>
      </c>
      <c r="J960" s="159">
        <f t="shared" si="351"/>
        <v>0</v>
      </c>
      <c r="K960" s="113">
        <f>L960+M960</f>
        <v>140</v>
      </c>
      <c r="L960" s="113">
        <f t="shared" si="350"/>
        <v>140</v>
      </c>
      <c r="M960" s="113">
        <f t="shared" si="350"/>
        <v>0</v>
      </c>
      <c r="N960" s="3">
        <v>16</v>
      </c>
      <c r="P960" s="4"/>
      <c r="Q960" s="4"/>
      <c r="R960" s="4"/>
      <c r="S960" s="4"/>
      <c r="T960" s="4"/>
      <c r="U960" s="4"/>
      <c r="V960" s="4"/>
      <c r="W960" s="4"/>
      <c r="X960" s="4"/>
    </row>
    <row r="961" spans="1:24" s="3" customFormat="1" hidden="1">
      <c r="A961" s="3" t="str">
        <f t="shared" si="342"/>
        <v>b</v>
      </c>
      <c r="C961" s="12"/>
      <c r="D961" s="17" t="s">
        <v>299</v>
      </c>
      <c r="E961" s="10">
        <f t="shared" si="351"/>
        <v>0</v>
      </c>
      <c r="F961" s="10">
        <f t="shared" si="351"/>
        <v>0</v>
      </c>
      <c r="G961" s="10">
        <f t="shared" si="351"/>
        <v>0</v>
      </c>
      <c r="H961" s="159">
        <f t="shared" si="351"/>
        <v>0</v>
      </c>
      <c r="I961" s="159">
        <f t="shared" si="351"/>
        <v>0</v>
      </c>
      <c r="J961" s="159">
        <f t="shared" si="351"/>
        <v>0</v>
      </c>
      <c r="K961" s="113">
        <f t="shared" si="348"/>
        <v>0</v>
      </c>
      <c r="L961" s="113">
        <f t="shared" si="350"/>
        <v>0</v>
      </c>
      <c r="M961" s="113">
        <f t="shared" si="350"/>
        <v>0</v>
      </c>
      <c r="N961" s="3">
        <v>17</v>
      </c>
      <c r="P961" s="4"/>
      <c r="Q961" s="4"/>
      <c r="R961" s="4"/>
      <c r="S961" s="4"/>
      <c r="T961" s="4"/>
      <c r="U961" s="4"/>
      <c r="V961" s="4"/>
      <c r="W961" s="4"/>
      <c r="X961" s="4"/>
    </row>
    <row r="962" spans="1:24" s="3" customFormat="1">
      <c r="A962" s="3" t="str">
        <f t="shared" si="342"/>
        <v>a</v>
      </c>
      <c r="C962" s="12"/>
      <c r="D962" s="17" t="s">
        <v>300</v>
      </c>
      <c r="E962" s="10">
        <f t="shared" si="351"/>
        <v>26.707000000000001</v>
      </c>
      <c r="F962" s="10">
        <f t="shared" si="351"/>
        <v>26.707000000000001</v>
      </c>
      <c r="G962" s="10">
        <f t="shared" si="351"/>
        <v>0</v>
      </c>
      <c r="H962" s="159">
        <f>I962+J962</f>
        <v>56.8</v>
      </c>
      <c r="I962" s="159">
        <f t="shared" si="351"/>
        <v>56.8</v>
      </c>
      <c r="J962" s="159">
        <f t="shared" si="351"/>
        <v>0</v>
      </c>
      <c r="K962" s="113">
        <f>L962+M962</f>
        <v>2.64</v>
      </c>
      <c r="L962" s="113">
        <f t="shared" si="350"/>
        <v>2.64</v>
      </c>
      <c r="M962" s="113">
        <f t="shared" si="350"/>
        <v>0</v>
      </c>
      <c r="N962" s="3">
        <v>18</v>
      </c>
      <c r="P962" s="4"/>
      <c r="Q962" s="4"/>
      <c r="R962" s="4"/>
      <c r="S962" s="4"/>
      <c r="T962" s="4"/>
      <c r="U962" s="4"/>
      <c r="V962" s="4"/>
      <c r="W962" s="4"/>
      <c r="X962" s="4"/>
    </row>
    <row r="963" spans="1:24">
      <c r="A963" s="21" t="str">
        <f t="shared" si="342"/>
        <v>a</v>
      </c>
      <c r="C963" s="28"/>
      <c r="D963" s="23" t="s">
        <v>21</v>
      </c>
      <c r="E963" s="9">
        <f t="shared" si="351"/>
        <v>3.9</v>
      </c>
      <c r="F963" s="9">
        <f t="shared" si="351"/>
        <v>3.9</v>
      </c>
      <c r="G963" s="9">
        <f t="shared" si="351"/>
        <v>0</v>
      </c>
      <c r="H963" s="158">
        <f t="shared" si="351"/>
        <v>3</v>
      </c>
      <c r="I963" s="158">
        <f t="shared" si="351"/>
        <v>3</v>
      </c>
      <c r="J963" s="158">
        <f t="shared" si="351"/>
        <v>0</v>
      </c>
      <c r="K963" s="112">
        <f t="shared" si="348"/>
        <v>0</v>
      </c>
      <c r="L963" s="112">
        <f t="shared" si="350"/>
        <v>0</v>
      </c>
      <c r="M963" s="112">
        <f t="shared" si="350"/>
        <v>0</v>
      </c>
      <c r="N963" s="3">
        <v>19</v>
      </c>
    </row>
    <row r="964" spans="1:24" hidden="1">
      <c r="A964" s="21" t="str">
        <f t="shared" si="342"/>
        <v>b</v>
      </c>
      <c r="C964" s="28"/>
      <c r="D964" s="23" t="s">
        <v>120</v>
      </c>
      <c r="E964" s="9">
        <f t="shared" si="351"/>
        <v>0</v>
      </c>
      <c r="F964" s="9">
        <f t="shared" si="351"/>
        <v>0</v>
      </c>
      <c r="G964" s="9">
        <f t="shared" si="351"/>
        <v>0</v>
      </c>
      <c r="H964" s="158">
        <f t="shared" si="351"/>
        <v>0</v>
      </c>
      <c r="I964" s="158">
        <f t="shared" si="351"/>
        <v>0</v>
      </c>
      <c r="J964" s="158">
        <f t="shared" si="351"/>
        <v>0</v>
      </c>
      <c r="K964" s="112">
        <f t="shared" si="348"/>
        <v>0</v>
      </c>
      <c r="L964" s="112">
        <f t="shared" si="350"/>
        <v>0</v>
      </c>
      <c r="M964" s="112">
        <f t="shared" si="350"/>
        <v>0</v>
      </c>
      <c r="N964" s="3">
        <v>20</v>
      </c>
    </row>
    <row r="965" spans="1:24" ht="33.75">
      <c r="A965" s="21" t="str">
        <f t="shared" si="342"/>
        <v>a</v>
      </c>
      <c r="B965" s="21" t="s">
        <v>114</v>
      </c>
      <c r="C965" s="7" t="s">
        <v>198</v>
      </c>
      <c r="D965" s="22" t="s">
        <v>213</v>
      </c>
      <c r="E965" s="176">
        <f t="shared" ref="E965:J966" si="352">E985+E1005+E1027+E1047</f>
        <v>542.04</v>
      </c>
      <c r="F965" s="176">
        <f t="shared" si="352"/>
        <v>542.04</v>
      </c>
      <c r="G965" s="5">
        <f t="shared" si="352"/>
        <v>0</v>
      </c>
      <c r="H965" s="157">
        <f>I965+J965</f>
        <v>702</v>
      </c>
      <c r="I965" s="157">
        <f t="shared" si="352"/>
        <v>702</v>
      </c>
      <c r="J965" s="157">
        <f t="shared" si="352"/>
        <v>0</v>
      </c>
      <c r="K965" s="110">
        <f>L965+M965</f>
        <v>254.60799999999998</v>
      </c>
      <c r="L965" s="110">
        <f>L985+L1005+L1027+L1047</f>
        <v>254.60799999999998</v>
      </c>
      <c r="M965" s="110">
        <f>M985+M1005+M1027+M1047</f>
        <v>0</v>
      </c>
      <c r="N965" s="3">
        <v>1</v>
      </c>
    </row>
    <row r="966" spans="1:24">
      <c r="A966" s="21" t="str">
        <f t="shared" si="342"/>
        <v>a</v>
      </c>
      <c r="C966" s="28"/>
      <c r="D966" s="19" t="s">
        <v>99</v>
      </c>
      <c r="E966" s="161">
        <f t="shared" si="352"/>
        <v>38</v>
      </c>
      <c r="F966" s="161">
        <f t="shared" si="352"/>
        <v>38</v>
      </c>
      <c r="G966" s="8">
        <f t="shared" si="352"/>
        <v>0</v>
      </c>
      <c r="H966" s="163">
        <f t="shared" si="352"/>
        <v>38</v>
      </c>
      <c r="I966" s="163">
        <f t="shared" si="352"/>
        <v>38</v>
      </c>
      <c r="J966" s="204">
        <f t="shared" si="352"/>
        <v>0</v>
      </c>
      <c r="K966" s="161">
        <f t="shared" si="348"/>
        <v>38</v>
      </c>
      <c r="L966" s="161">
        <f>L986+L1006+L1028+L1048</f>
        <v>38</v>
      </c>
      <c r="M966" s="111">
        <f>M986+M1006+M1028+M1048</f>
        <v>0</v>
      </c>
      <c r="N966" s="3">
        <v>2</v>
      </c>
    </row>
    <row r="967" spans="1:24">
      <c r="A967" s="21" t="str">
        <f t="shared" si="342"/>
        <v>a</v>
      </c>
      <c r="C967" s="28"/>
      <c r="D967" s="23" t="s">
        <v>5</v>
      </c>
      <c r="E967" s="9">
        <f t="shared" ref="E967:J976" si="353">E987+E1009+E1029+E1049</f>
        <v>538.14</v>
      </c>
      <c r="F967" s="9">
        <f t="shared" si="353"/>
        <v>538.14</v>
      </c>
      <c r="G967" s="9">
        <f t="shared" si="353"/>
        <v>0</v>
      </c>
      <c r="H967" s="158">
        <f>I967+J967</f>
        <v>699</v>
      </c>
      <c r="I967" s="158">
        <f t="shared" si="353"/>
        <v>699</v>
      </c>
      <c r="J967" s="158">
        <f t="shared" si="353"/>
        <v>0</v>
      </c>
      <c r="K967" s="112">
        <f>L967+M967</f>
        <v>254.60799999999998</v>
      </c>
      <c r="L967" s="112">
        <f t="shared" ref="L967:M984" si="354">L987+L1009+L1029+L1049</f>
        <v>254.60799999999998</v>
      </c>
      <c r="M967" s="112">
        <f t="shared" si="354"/>
        <v>0</v>
      </c>
      <c r="N967" s="3">
        <v>3</v>
      </c>
    </row>
    <row r="968" spans="1:24" hidden="1">
      <c r="A968" s="21" t="str">
        <f t="shared" si="342"/>
        <v>b</v>
      </c>
      <c r="C968" s="28"/>
      <c r="D968" s="17" t="s">
        <v>301</v>
      </c>
      <c r="E968" s="10">
        <f t="shared" si="353"/>
        <v>0</v>
      </c>
      <c r="F968" s="10">
        <f t="shared" si="353"/>
        <v>0</v>
      </c>
      <c r="G968" s="10">
        <f t="shared" si="353"/>
        <v>0</v>
      </c>
      <c r="H968" s="159">
        <f t="shared" si="353"/>
        <v>0</v>
      </c>
      <c r="I968" s="159">
        <f t="shared" si="353"/>
        <v>0</v>
      </c>
      <c r="J968" s="159">
        <f t="shared" si="353"/>
        <v>0</v>
      </c>
      <c r="K968" s="113">
        <f t="shared" si="348"/>
        <v>0</v>
      </c>
      <c r="L968" s="113">
        <f t="shared" si="354"/>
        <v>0</v>
      </c>
      <c r="M968" s="113">
        <f t="shared" si="354"/>
        <v>0</v>
      </c>
      <c r="N968" s="3">
        <v>4</v>
      </c>
      <c r="P968" s="25"/>
    </row>
    <row r="969" spans="1:24">
      <c r="A969" s="21" t="str">
        <f t="shared" si="342"/>
        <v>a</v>
      </c>
      <c r="C969" s="28"/>
      <c r="D969" s="17" t="s">
        <v>295</v>
      </c>
      <c r="E969" s="10">
        <f t="shared" si="353"/>
        <v>28.087</v>
      </c>
      <c r="F969" s="10">
        <f t="shared" si="353"/>
        <v>28.087</v>
      </c>
      <c r="G969" s="10">
        <f t="shared" si="353"/>
        <v>0</v>
      </c>
      <c r="H969" s="159">
        <f>I969+J969</f>
        <v>43.2</v>
      </c>
      <c r="I969" s="159">
        <f t="shared" si="353"/>
        <v>43.2</v>
      </c>
      <c r="J969" s="159">
        <f t="shared" si="353"/>
        <v>0</v>
      </c>
      <c r="K969" s="113">
        <f>L969+M969</f>
        <v>3.3610000000000002</v>
      </c>
      <c r="L969" s="113">
        <f t="shared" si="354"/>
        <v>3.3610000000000002</v>
      </c>
      <c r="M969" s="113">
        <f t="shared" si="354"/>
        <v>0</v>
      </c>
      <c r="N969" s="3">
        <v>5</v>
      </c>
    </row>
    <row r="970" spans="1:24" s="3" customFormat="1" ht="22.5" hidden="1">
      <c r="A970" s="3" t="s">
        <v>289</v>
      </c>
      <c r="C970" s="12"/>
      <c r="D970" s="16" t="s">
        <v>290</v>
      </c>
      <c r="E970" s="176">
        <f t="shared" si="353"/>
        <v>0</v>
      </c>
      <c r="F970" s="176">
        <f t="shared" si="353"/>
        <v>0</v>
      </c>
      <c r="G970" s="5">
        <f t="shared" si="353"/>
        <v>0</v>
      </c>
      <c r="H970" s="157">
        <f t="shared" si="353"/>
        <v>0</v>
      </c>
      <c r="I970" s="157">
        <f t="shared" si="353"/>
        <v>0</v>
      </c>
      <c r="J970" s="157">
        <f t="shared" si="353"/>
        <v>0</v>
      </c>
      <c r="K970" s="110">
        <f t="shared" si="348"/>
        <v>0</v>
      </c>
      <c r="L970" s="110">
        <f t="shared" si="354"/>
        <v>0</v>
      </c>
      <c r="M970" s="110">
        <f t="shared" si="354"/>
        <v>0</v>
      </c>
      <c r="N970" s="3">
        <v>6</v>
      </c>
      <c r="P970" s="4"/>
      <c r="Q970" s="4"/>
      <c r="R970" s="4"/>
      <c r="S970" s="4"/>
      <c r="T970" s="4"/>
      <c r="U970" s="4"/>
      <c r="V970" s="4"/>
      <c r="W970" s="4"/>
      <c r="X970" s="4"/>
    </row>
    <row r="971" spans="1:24" s="3" customFormat="1" hidden="1">
      <c r="A971" s="3" t="s">
        <v>289</v>
      </c>
      <c r="C971" s="12"/>
      <c r="D971" s="16" t="s">
        <v>102</v>
      </c>
      <c r="E971" s="176">
        <f t="shared" si="353"/>
        <v>0</v>
      </c>
      <c r="F971" s="176">
        <f t="shared" si="353"/>
        <v>0</v>
      </c>
      <c r="G971" s="5">
        <f t="shared" si="353"/>
        <v>0</v>
      </c>
      <c r="H971" s="157">
        <f t="shared" si="353"/>
        <v>0</v>
      </c>
      <c r="I971" s="157">
        <f t="shared" si="353"/>
        <v>0</v>
      </c>
      <c r="J971" s="157">
        <f t="shared" si="353"/>
        <v>0</v>
      </c>
      <c r="K971" s="110">
        <f t="shared" si="348"/>
        <v>0</v>
      </c>
      <c r="L971" s="110">
        <f t="shared" si="354"/>
        <v>0</v>
      </c>
      <c r="M971" s="110">
        <f t="shared" si="354"/>
        <v>0</v>
      </c>
      <c r="N971" s="3">
        <v>7</v>
      </c>
      <c r="P971" s="4"/>
      <c r="Q971" s="4"/>
      <c r="R971" s="4"/>
      <c r="S971" s="4"/>
      <c r="T971" s="4"/>
      <c r="U971" s="4"/>
      <c r="V971" s="4"/>
      <c r="W971" s="4"/>
      <c r="X971" s="4"/>
    </row>
    <row r="972" spans="1:24" s="3" customFormat="1" hidden="1">
      <c r="A972" s="3" t="s">
        <v>289</v>
      </c>
      <c r="C972" s="12"/>
      <c r="D972" s="16" t="s">
        <v>101</v>
      </c>
      <c r="E972" s="176">
        <f t="shared" si="353"/>
        <v>0</v>
      </c>
      <c r="F972" s="176">
        <f t="shared" si="353"/>
        <v>0</v>
      </c>
      <c r="G972" s="5">
        <f t="shared" si="353"/>
        <v>0</v>
      </c>
      <c r="H972" s="157">
        <f t="shared" si="353"/>
        <v>0</v>
      </c>
      <c r="I972" s="157">
        <f t="shared" si="353"/>
        <v>0</v>
      </c>
      <c r="J972" s="157">
        <f t="shared" si="353"/>
        <v>0</v>
      </c>
      <c r="K972" s="110">
        <f t="shared" si="348"/>
        <v>0</v>
      </c>
      <c r="L972" s="110">
        <f t="shared" si="354"/>
        <v>0</v>
      </c>
      <c r="M972" s="110">
        <f t="shared" si="354"/>
        <v>0</v>
      </c>
      <c r="N972" s="3">
        <v>8</v>
      </c>
      <c r="P972" s="4"/>
      <c r="Q972" s="4"/>
      <c r="R972" s="4"/>
      <c r="S972" s="4"/>
      <c r="T972" s="4"/>
      <c r="U972" s="4"/>
      <c r="V972" s="4"/>
      <c r="W972" s="4"/>
      <c r="X972" s="4"/>
    </row>
    <row r="973" spans="1:24" s="3" customFormat="1" hidden="1">
      <c r="A973" s="3" t="s">
        <v>289</v>
      </c>
      <c r="C973" s="12"/>
      <c r="D973" s="16" t="s">
        <v>291</v>
      </c>
      <c r="E973" s="176">
        <f t="shared" si="353"/>
        <v>0</v>
      </c>
      <c r="F973" s="176">
        <f t="shared" si="353"/>
        <v>0</v>
      </c>
      <c r="G973" s="5">
        <f t="shared" si="353"/>
        <v>0</v>
      </c>
      <c r="H973" s="157">
        <f t="shared" si="353"/>
        <v>0</v>
      </c>
      <c r="I973" s="157">
        <f t="shared" si="353"/>
        <v>0</v>
      </c>
      <c r="J973" s="157">
        <f t="shared" si="353"/>
        <v>0</v>
      </c>
      <c r="K973" s="110">
        <f t="shared" si="348"/>
        <v>0</v>
      </c>
      <c r="L973" s="110">
        <f t="shared" si="354"/>
        <v>0</v>
      </c>
      <c r="M973" s="110">
        <f t="shared" si="354"/>
        <v>0</v>
      </c>
      <c r="N973" s="3">
        <v>9</v>
      </c>
      <c r="P973" s="4"/>
      <c r="Q973" s="4"/>
      <c r="R973" s="4"/>
      <c r="S973" s="4"/>
      <c r="T973" s="4"/>
      <c r="U973" s="4"/>
      <c r="V973" s="4"/>
      <c r="W973" s="4"/>
      <c r="X973" s="4"/>
    </row>
    <row r="974" spans="1:24" s="3" customFormat="1" hidden="1">
      <c r="A974" s="3" t="s">
        <v>289</v>
      </c>
      <c r="C974" s="12"/>
      <c r="D974" s="16" t="s">
        <v>100</v>
      </c>
      <c r="E974" s="176">
        <f t="shared" si="353"/>
        <v>0</v>
      </c>
      <c r="F974" s="176">
        <f t="shared" si="353"/>
        <v>0</v>
      </c>
      <c r="G974" s="5">
        <f t="shared" si="353"/>
        <v>0</v>
      </c>
      <c r="H974" s="157">
        <f t="shared" si="353"/>
        <v>0</v>
      </c>
      <c r="I974" s="157">
        <f t="shared" si="353"/>
        <v>0</v>
      </c>
      <c r="J974" s="157">
        <f t="shared" si="353"/>
        <v>0</v>
      </c>
      <c r="K974" s="110">
        <f t="shared" si="348"/>
        <v>0</v>
      </c>
      <c r="L974" s="110">
        <f t="shared" si="354"/>
        <v>0</v>
      </c>
      <c r="M974" s="110">
        <f t="shared" si="354"/>
        <v>0</v>
      </c>
      <c r="N974" s="3">
        <v>10</v>
      </c>
      <c r="P974" s="4"/>
      <c r="Q974" s="4"/>
      <c r="R974" s="4"/>
      <c r="S974" s="4"/>
      <c r="T974" s="4"/>
      <c r="U974" s="4"/>
      <c r="V974" s="4"/>
      <c r="W974" s="4"/>
      <c r="X974" s="4"/>
    </row>
    <row r="975" spans="1:24" s="3" customFormat="1" ht="33.75" hidden="1">
      <c r="A975" s="3" t="s">
        <v>289</v>
      </c>
      <c r="C975" s="12"/>
      <c r="D975" s="16" t="s">
        <v>292</v>
      </c>
      <c r="E975" s="176">
        <f t="shared" si="353"/>
        <v>0</v>
      </c>
      <c r="F975" s="176">
        <f t="shared" si="353"/>
        <v>0</v>
      </c>
      <c r="G975" s="5">
        <f t="shared" si="353"/>
        <v>0</v>
      </c>
      <c r="H975" s="157">
        <f t="shared" si="353"/>
        <v>0</v>
      </c>
      <c r="I975" s="157">
        <f t="shared" si="353"/>
        <v>0</v>
      </c>
      <c r="J975" s="157">
        <f t="shared" si="353"/>
        <v>0</v>
      </c>
      <c r="K975" s="110">
        <f t="shared" si="348"/>
        <v>0</v>
      </c>
      <c r="L975" s="110">
        <f t="shared" si="354"/>
        <v>0</v>
      </c>
      <c r="M975" s="110">
        <f t="shared" si="354"/>
        <v>0</v>
      </c>
      <c r="N975" s="3">
        <v>11</v>
      </c>
      <c r="P975" s="4"/>
      <c r="Q975" s="4"/>
      <c r="R975" s="4"/>
      <c r="S975" s="4"/>
      <c r="T975" s="4"/>
      <c r="U975" s="4"/>
      <c r="V975" s="4"/>
      <c r="W975" s="4"/>
      <c r="X975" s="4"/>
    </row>
    <row r="976" spans="1:24" s="3" customFormat="1" ht="33.75" hidden="1">
      <c r="A976" s="3" t="s">
        <v>289</v>
      </c>
      <c r="C976" s="12"/>
      <c r="D976" s="16" t="s">
        <v>293</v>
      </c>
      <c r="E976" s="176">
        <f t="shared" si="353"/>
        <v>11.797000000000001</v>
      </c>
      <c r="F976" s="176">
        <f t="shared" si="353"/>
        <v>11.797000000000001</v>
      </c>
      <c r="G976" s="5">
        <f t="shared" si="353"/>
        <v>0</v>
      </c>
      <c r="H976" s="157">
        <f>I976+J976</f>
        <v>21.4</v>
      </c>
      <c r="I976" s="157">
        <f t="shared" si="353"/>
        <v>21.4</v>
      </c>
      <c r="J976" s="157">
        <f t="shared" si="353"/>
        <v>0</v>
      </c>
      <c r="K976" s="110">
        <f>L976+M976</f>
        <v>0.26100000000000001</v>
      </c>
      <c r="L976" s="110">
        <f t="shared" si="354"/>
        <v>0.26100000000000001</v>
      </c>
      <c r="M976" s="110">
        <f t="shared" si="354"/>
        <v>0</v>
      </c>
      <c r="N976" s="3">
        <v>12</v>
      </c>
      <c r="P976" s="4"/>
      <c r="Q976" s="4"/>
      <c r="R976" s="4"/>
      <c r="S976" s="4"/>
      <c r="T976" s="4"/>
      <c r="U976" s="4"/>
      <c r="V976" s="4"/>
      <c r="W976" s="4"/>
      <c r="X976" s="4"/>
    </row>
    <row r="977" spans="1:24" s="3" customFormat="1" ht="22.5" hidden="1">
      <c r="A977" s="3" t="s">
        <v>289</v>
      </c>
      <c r="C977" s="12"/>
      <c r="D977" s="16" t="s">
        <v>294</v>
      </c>
      <c r="E977" s="176">
        <f t="shared" ref="E977:L984" si="355">E997+E1019+E1039+E1059</f>
        <v>16.29</v>
      </c>
      <c r="F977" s="176">
        <f t="shared" si="355"/>
        <v>16.29</v>
      </c>
      <c r="G977" s="5">
        <f t="shared" si="355"/>
        <v>0</v>
      </c>
      <c r="H977" s="157">
        <f>I977+J977</f>
        <v>21.8</v>
      </c>
      <c r="I977" s="157">
        <f t="shared" si="355"/>
        <v>21.8</v>
      </c>
      <c r="J977" s="157">
        <f t="shared" si="355"/>
        <v>0</v>
      </c>
      <c r="K977" s="110">
        <f>L977+M977</f>
        <v>3.1</v>
      </c>
      <c r="L977" s="110">
        <f t="shared" si="354"/>
        <v>3.1</v>
      </c>
      <c r="M977" s="110">
        <f t="shared" si="354"/>
        <v>0</v>
      </c>
      <c r="N977" s="3">
        <v>13</v>
      </c>
      <c r="P977" s="4"/>
      <c r="Q977" s="4"/>
      <c r="R977" s="4"/>
      <c r="S977" s="4"/>
      <c r="T977" s="4"/>
      <c r="U977" s="4"/>
      <c r="V977" s="4"/>
      <c r="W977" s="4"/>
      <c r="X977" s="4"/>
    </row>
    <row r="978" spans="1:24" s="3" customFormat="1" hidden="1">
      <c r="A978" s="3" t="str">
        <f t="shared" si="342"/>
        <v>b</v>
      </c>
      <c r="C978" s="12"/>
      <c r="D978" s="17" t="s">
        <v>296</v>
      </c>
      <c r="E978" s="10">
        <f t="shared" si="355"/>
        <v>0</v>
      </c>
      <c r="F978" s="10">
        <f t="shared" si="355"/>
        <v>0</v>
      </c>
      <c r="G978" s="10">
        <f t="shared" si="355"/>
        <v>0</v>
      </c>
      <c r="H978" s="159">
        <f t="shared" si="355"/>
        <v>0</v>
      </c>
      <c r="I978" s="159">
        <f t="shared" si="355"/>
        <v>0</v>
      </c>
      <c r="J978" s="159">
        <f t="shared" si="355"/>
        <v>0</v>
      </c>
      <c r="K978" s="113">
        <f t="shared" si="348"/>
        <v>0</v>
      </c>
      <c r="L978" s="113">
        <f t="shared" si="354"/>
        <v>0</v>
      </c>
      <c r="M978" s="113">
        <f t="shared" si="354"/>
        <v>0</v>
      </c>
      <c r="N978" s="3">
        <v>14</v>
      </c>
      <c r="P978" s="4"/>
      <c r="Q978" s="4"/>
      <c r="R978" s="4"/>
      <c r="S978" s="4"/>
      <c r="T978" s="4"/>
      <c r="U978" s="4"/>
      <c r="V978" s="4"/>
      <c r="W978" s="4"/>
      <c r="X978" s="4"/>
    </row>
    <row r="979" spans="1:24">
      <c r="A979" s="21" t="str">
        <f t="shared" si="342"/>
        <v>a</v>
      </c>
      <c r="C979" s="28"/>
      <c r="D979" s="17" t="s">
        <v>297</v>
      </c>
      <c r="E979" s="10">
        <f t="shared" si="355"/>
        <v>403.346</v>
      </c>
      <c r="F979" s="10">
        <f t="shared" si="355"/>
        <v>403.346</v>
      </c>
      <c r="G979" s="10">
        <f t="shared" si="355"/>
        <v>0</v>
      </c>
      <c r="H979" s="159">
        <f>I979+J979</f>
        <v>459</v>
      </c>
      <c r="I979" s="159">
        <f t="shared" si="355"/>
        <v>459</v>
      </c>
      <c r="J979" s="159">
        <f t="shared" si="355"/>
        <v>0</v>
      </c>
      <c r="K979" s="113">
        <f>L979+M979</f>
        <v>108.607</v>
      </c>
      <c r="L979" s="113">
        <f t="shared" si="354"/>
        <v>108.607</v>
      </c>
      <c r="M979" s="113">
        <f t="shared" si="354"/>
        <v>0</v>
      </c>
      <c r="N979" s="3">
        <v>15</v>
      </c>
    </row>
    <row r="980" spans="1:24" s="3" customFormat="1">
      <c r="A980" s="3" t="str">
        <f t="shared" si="342"/>
        <v>a</v>
      </c>
      <c r="C980" s="12"/>
      <c r="D980" s="17" t="s">
        <v>298</v>
      </c>
      <c r="E980" s="10">
        <f t="shared" si="355"/>
        <v>80</v>
      </c>
      <c r="F980" s="10">
        <f t="shared" si="355"/>
        <v>80</v>
      </c>
      <c r="G980" s="10">
        <f t="shared" si="355"/>
        <v>0</v>
      </c>
      <c r="H980" s="159">
        <f>I980+J980</f>
        <v>140</v>
      </c>
      <c r="I980" s="159">
        <f t="shared" si="355"/>
        <v>140</v>
      </c>
      <c r="J980" s="159">
        <f t="shared" si="355"/>
        <v>0</v>
      </c>
      <c r="K980" s="113">
        <f>L980+M980</f>
        <v>140</v>
      </c>
      <c r="L980" s="113">
        <f t="shared" si="354"/>
        <v>140</v>
      </c>
      <c r="M980" s="113">
        <f t="shared" si="354"/>
        <v>0</v>
      </c>
      <c r="N980" s="3">
        <v>16</v>
      </c>
      <c r="P980" s="4"/>
      <c r="Q980" s="4"/>
      <c r="R980" s="4"/>
      <c r="S980" s="4"/>
      <c r="T980" s="4"/>
      <c r="U980" s="4"/>
      <c r="V980" s="4"/>
      <c r="W980" s="4"/>
      <c r="X980" s="4"/>
    </row>
    <row r="981" spans="1:24" s="3" customFormat="1" hidden="1">
      <c r="A981" s="3" t="str">
        <f t="shared" si="342"/>
        <v>b</v>
      </c>
      <c r="C981" s="12"/>
      <c r="D981" s="17" t="s">
        <v>299</v>
      </c>
      <c r="E981" s="10">
        <f t="shared" si="355"/>
        <v>0</v>
      </c>
      <c r="F981" s="10">
        <f t="shared" si="355"/>
        <v>0</v>
      </c>
      <c r="G981" s="10">
        <f t="shared" si="355"/>
        <v>0</v>
      </c>
      <c r="H981" s="159">
        <f t="shared" si="355"/>
        <v>0</v>
      </c>
      <c r="I981" s="159">
        <f t="shared" si="355"/>
        <v>0</v>
      </c>
      <c r="J981" s="159">
        <f t="shared" si="355"/>
        <v>0</v>
      </c>
      <c r="K981" s="113">
        <f t="shared" si="348"/>
        <v>0</v>
      </c>
      <c r="L981" s="113">
        <f t="shared" si="354"/>
        <v>0</v>
      </c>
      <c r="M981" s="113">
        <f t="shared" si="354"/>
        <v>0</v>
      </c>
      <c r="N981" s="3">
        <v>17</v>
      </c>
      <c r="P981" s="4"/>
      <c r="Q981" s="4"/>
      <c r="R981" s="4"/>
      <c r="S981" s="4"/>
      <c r="T981" s="4"/>
      <c r="U981" s="4"/>
      <c r="V981" s="4"/>
      <c r="W981" s="4"/>
      <c r="X981" s="4"/>
    </row>
    <row r="982" spans="1:24" s="3" customFormat="1">
      <c r="A982" s="3" t="str">
        <f t="shared" ref="A982:A1047" si="356">IF((E982+H982+K982)&gt;0,"a","b")</f>
        <v>a</v>
      </c>
      <c r="C982" s="12"/>
      <c r="D982" s="17" t="s">
        <v>300</v>
      </c>
      <c r="E982" s="10">
        <f t="shared" si="355"/>
        <v>26.707000000000001</v>
      </c>
      <c r="F982" s="10">
        <f t="shared" si="355"/>
        <v>26.707000000000001</v>
      </c>
      <c r="G982" s="10">
        <f t="shared" si="355"/>
        <v>0</v>
      </c>
      <c r="H982" s="159">
        <f>I982+J982</f>
        <v>56.8</v>
      </c>
      <c r="I982" s="159">
        <f t="shared" si="355"/>
        <v>56.8</v>
      </c>
      <c r="J982" s="159">
        <f t="shared" si="355"/>
        <v>0</v>
      </c>
      <c r="K982" s="113">
        <f>L982+M982</f>
        <v>2.64</v>
      </c>
      <c r="L982" s="159">
        <f t="shared" si="355"/>
        <v>2.64</v>
      </c>
      <c r="M982" s="113">
        <f t="shared" si="354"/>
        <v>0</v>
      </c>
      <c r="N982" s="3">
        <v>18</v>
      </c>
      <c r="P982" s="4"/>
      <c r="Q982" s="4"/>
      <c r="R982" s="4"/>
      <c r="S982" s="4"/>
      <c r="T982" s="4"/>
      <c r="U982" s="4"/>
      <c r="V982" s="4"/>
      <c r="W982" s="4"/>
      <c r="X982" s="4"/>
    </row>
    <row r="983" spans="1:24">
      <c r="A983" s="21" t="str">
        <f t="shared" si="356"/>
        <v>a</v>
      </c>
      <c r="C983" s="28"/>
      <c r="D983" s="23" t="s">
        <v>21</v>
      </c>
      <c r="E983" s="9">
        <f t="shared" si="355"/>
        <v>3.9</v>
      </c>
      <c r="F983" s="9">
        <f t="shared" si="355"/>
        <v>3.9</v>
      </c>
      <c r="G983" s="9">
        <f t="shared" si="355"/>
        <v>0</v>
      </c>
      <c r="H983" s="158">
        <f t="shared" si="355"/>
        <v>3</v>
      </c>
      <c r="I983" s="158">
        <f t="shared" si="355"/>
        <v>3</v>
      </c>
      <c r="J983" s="158">
        <f t="shared" si="355"/>
        <v>0</v>
      </c>
      <c r="K983" s="112">
        <f t="shared" si="348"/>
        <v>0</v>
      </c>
      <c r="L983" s="112">
        <f t="shared" si="354"/>
        <v>0</v>
      </c>
      <c r="M983" s="112">
        <f t="shared" si="354"/>
        <v>0</v>
      </c>
      <c r="N983" s="3">
        <v>19</v>
      </c>
    </row>
    <row r="984" spans="1:24" hidden="1">
      <c r="A984" s="21" t="str">
        <f t="shared" si="356"/>
        <v>b</v>
      </c>
      <c r="C984" s="28"/>
      <c r="D984" s="23" t="s">
        <v>120</v>
      </c>
      <c r="E984" s="9">
        <f t="shared" si="355"/>
        <v>0</v>
      </c>
      <c r="F984" s="9">
        <f t="shared" si="355"/>
        <v>0</v>
      </c>
      <c r="G984" s="9">
        <f t="shared" si="355"/>
        <v>0</v>
      </c>
      <c r="H984" s="158">
        <f t="shared" si="355"/>
        <v>0</v>
      </c>
      <c r="I984" s="158">
        <f t="shared" si="355"/>
        <v>0</v>
      </c>
      <c r="J984" s="158">
        <f t="shared" si="355"/>
        <v>0</v>
      </c>
      <c r="K984" s="112">
        <f t="shared" si="348"/>
        <v>0</v>
      </c>
      <c r="L984" s="112">
        <f t="shared" si="354"/>
        <v>0</v>
      </c>
      <c r="M984" s="112">
        <f t="shared" si="354"/>
        <v>0</v>
      </c>
      <c r="N984" s="3">
        <v>20</v>
      </c>
    </row>
    <row r="985" spans="1:24" ht="22.5">
      <c r="A985" s="21" t="str">
        <f t="shared" si="356"/>
        <v>a</v>
      </c>
      <c r="B985" s="21" t="s">
        <v>114</v>
      </c>
      <c r="C985" s="7" t="s">
        <v>199</v>
      </c>
      <c r="D985" s="22" t="s">
        <v>408</v>
      </c>
      <c r="E985" s="176">
        <f t="shared" ref="E985:E997" si="357">F985+G985</f>
        <v>139.79400000000001</v>
      </c>
      <c r="F985" s="176">
        <f>F987+F1003+F1004</f>
        <v>139.79400000000001</v>
      </c>
      <c r="G985" s="5">
        <f>G987+G1003+G1004</f>
        <v>0</v>
      </c>
      <c r="H985" s="157">
        <f t="shared" ref="H985:H997" si="358">I985+J985</f>
        <v>240</v>
      </c>
      <c r="I985" s="157">
        <f>I987+I1003+I1004</f>
        <v>240</v>
      </c>
      <c r="J985" s="157">
        <f>J987+J1003+J1004</f>
        <v>0</v>
      </c>
      <c r="K985" s="110">
        <f t="shared" si="348"/>
        <v>146.00099999999998</v>
      </c>
      <c r="L985" s="110">
        <f>L987+L1003+L1004</f>
        <v>146.00099999999998</v>
      </c>
      <c r="M985" s="110">
        <f>M987+M1003+M1004</f>
        <v>0</v>
      </c>
      <c r="N985" s="3">
        <v>1</v>
      </c>
    </row>
    <row r="986" spans="1:24" hidden="1">
      <c r="A986" s="21" t="str">
        <f t="shared" si="356"/>
        <v>b</v>
      </c>
      <c r="C986" s="28"/>
      <c r="D986" s="19" t="s">
        <v>99</v>
      </c>
      <c r="E986" s="8">
        <f t="shared" si="357"/>
        <v>0</v>
      </c>
      <c r="F986" s="8">
        <v>0</v>
      </c>
      <c r="G986" s="8"/>
      <c r="H986" s="204">
        <f t="shared" si="358"/>
        <v>0</v>
      </c>
      <c r="I986" s="204">
        <v>0</v>
      </c>
      <c r="J986" s="204"/>
      <c r="K986" s="111">
        <f t="shared" si="348"/>
        <v>0</v>
      </c>
      <c r="L986" s="111">
        <v>0</v>
      </c>
      <c r="M986" s="111"/>
      <c r="N986" s="3">
        <v>2</v>
      </c>
    </row>
    <row r="987" spans="1:24">
      <c r="A987" s="21" t="str">
        <f t="shared" si="356"/>
        <v>a</v>
      </c>
      <c r="C987" s="28"/>
      <c r="D987" s="23" t="s">
        <v>5</v>
      </c>
      <c r="E987" s="9">
        <f t="shared" si="357"/>
        <v>139.79400000000001</v>
      </c>
      <c r="F987" s="9">
        <f>F988+F989+F999+F1000+F1001+F1002</f>
        <v>139.79400000000001</v>
      </c>
      <c r="G987" s="9">
        <f>G988+G989+G999+G1000+G1001+G1002</f>
        <v>0</v>
      </c>
      <c r="H987" s="158">
        <f t="shared" si="358"/>
        <v>240</v>
      </c>
      <c r="I987" s="158">
        <f>I988+I989+I999+I1000+I1001+I1002</f>
        <v>240</v>
      </c>
      <c r="J987" s="158">
        <f>J988+J989+J999+J1000+J1001+J1002</f>
        <v>0</v>
      </c>
      <c r="K987" s="112">
        <f t="shared" si="348"/>
        <v>146.00099999999998</v>
      </c>
      <c r="L987" s="112">
        <f>L988+L989+L999+L1000+L1001+L1002</f>
        <v>146.00099999999998</v>
      </c>
      <c r="M987" s="112">
        <f>M988+M989+M999+M1000+M1001+M1002</f>
        <v>0</v>
      </c>
      <c r="N987" s="3">
        <v>3</v>
      </c>
    </row>
    <row r="988" spans="1:24" hidden="1">
      <c r="A988" s="21" t="str">
        <f t="shared" si="356"/>
        <v>b</v>
      </c>
      <c r="C988" s="28"/>
      <c r="D988" s="17" t="s">
        <v>301</v>
      </c>
      <c r="E988" s="10">
        <f t="shared" si="357"/>
        <v>0</v>
      </c>
      <c r="F988" s="10"/>
      <c r="G988" s="10"/>
      <c r="H988" s="159">
        <f t="shared" si="358"/>
        <v>0</v>
      </c>
      <c r="I988" s="159"/>
      <c r="J988" s="159"/>
      <c r="K988" s="113">
        <f t="shared" si="348"/>
        <v>0</v>
      </c>
      <c r="L988" s="113"/>
      <c r="M988" s="113"/>
      <c r="N988" s="3">
        <v>4</v>
      </c>
    </row>
    <row r="989" spans="1:24">
      <c r="A989" s="21" t="str">
        <f t="shared" si="356"/>
        <v>a</v>
      </c>
      <c r="C989" s="28"/>
      <c r="D989" s="17" t="s">
        <v>295</v>
      </c>
      <c r="E989" s="10">
        <f t="shared" si="357"/>
        <v>28.087</v>
      </c>
      <c r="F989" s="10">
        <f>F990+F991+F992+F993+F994+F995+F996+F997</f>
        <v>28.087</v>
      </c>
      <c r="G989" s="10">
        <f>G990+G991+G992+G993+G994+G995+G996+G997</f>
        <v>0</v>
      </c>
      <c r="H989" s="159">
        <f t="shared" si="358"/>
        <v>43.2</v>
      </c>
      <c r="I989" s="159">
        <f>I990+I991+I992+I993+I994+I995+I996+I997</f>
        <v>43.2</v>
      </c>
      <c r="J989" s="159">
        <f>J990+J991+J992+J993+J994+J995+J996+J997</f>
        <v>0</v>
      </c>
      <c r="K989" s="113">
        <f t="shared" si="348"/>
        <v>3.3610000000000002</v>
      </c>
      <c r="L989" s="159">
        <f>L990+L991+L992+L993+L994+L995+L996+L997</f>
        <v>3.3610000000000002</v>
      </c>
      <c r="M989" s="113">
        <f>M990+M991+M992+M993+M994+M995+M996+M997</f>
        <v>0</v>
      </c>
      <c r="N989" s="3">
        <v>5</v>
      </c>
    </row>
    <row r="990" spans="1:24" s="3" customFormat="1" ht="22.5" hidden="1">
      <c r="A990" s="3" t="s">
        <v>289</v>
      </c>
      <c r="C990" s="12"/>
      <c r="D990" s="16" t="s">
        <v>290</v>
      </c>
      <c r="E990" s="176">
        <f t="shared" si="357"/>
        <v>0</v>
      </c>
      <c r="F990" s="176"/>
      <c r="G990" s="5"/>
      <c r="H990" s="157">
        <f t="shared" si="358"/>
        <v>0</v>
      </c>
      <c r="I990" s="157"/>
      <c r="J990" s="157"/>
      <c r="K990" s="110">
        <f t="shared" si="348"/>
        <v>0</v>
      </c>
      <c r="L990" s="110"/>
      <c r="M990" s="110"/>
      <c r="N990" s="3">
        <v>6</v>
      </c>
      <c r="P990" s="4"/>
      <c r="Q990" s="4"/>
      <c r="R990" s="4"/>
      <c r="S990" s="4"/>
      <c r="T990" s="4"/>
      <c r="U990" s="4"/>
      <c r="V990" s="4"/>
      <c r="W990" s="4"/>
      <c r="X990" s="4"/>
    </row>
    <row r="991" spans="1:24" s="3" customFormat="1" hidden="1">
      <c r="A991" s="3" t="s">
        <v>289</v>
      </c>
      <c r="C991" s="12"/>
      <c r="D991" s="16" t="s">
        <v>102</v>
      </c>
      <c r="E991" s="176">
        <f t="shared" si="357"/>
        <v>0</v>
      </c>
      <c r="F991" s="176">
        <v>0</v>
      </c>
      <c r="G991" s="5"/>
      <c r="H991" s="157">
        <f t="shared" si="358"/>
        <v>0</v>
      </c>
      <c r="I991" s="157">
        <v>0</v>
      </c>
      <c r="J991" s="157"/>
      <c r="K991" s="110">
        <f t="shared" si="348"/>
        <v>0</v>
      </c>
      <c r="L991" s="110">
        <v>0</v>
      </c>
      <c r="M991" s="110"/>
      <c r="N991" s="3">
        <v>7</v>
      </c>
      <c r="P991" s="4"/>
      <c r="Q991" s="4"/>
      <c r="R991" s="4"/>
      <c r="S991" s="4"/>
      <c r="T991" s="4"/>
      <c r="U991" s="4"/>
      <c r="V991" s="4"/>
      <c r="W991" s="4"/>
      <c r="X991" s="4"/>
    </row>
    <row r="992" spans="1:24" s="3" customFormat="1" hidden="1">
      <c r="A992" s="3" t="s">
        <v>289</v>
      </c>
      <c r="C992" s="12"/>
      <c r="D992" s="16" t="s">
        <v>101</v>
      </c>
      <c r="E992" s="176">
        <f t="shared" si="357"/>
        <v>0</v>
      </c>
      <c r="F992" s="176"/>
      <c r="G992" s="5"/>
      <c r="H992" s="157">
        <f t="shared" si="358"/>
        <v>0</v>
      </c>
      <c r="I992" s="157"/>
      <c r="J992" s="157"/>
      <c r="K992" s="110">
        <f t="shared" si="348"/>
        <v>0</v>
      </c>
      <c r="L992" s="110"/>
      <c r="M992" s="110"/>
      <c r="N992" s="3">
        <v>8</v>
      </c>
      <c r="P992" s="4"/>
      <c r="Q992" s="4"/>
      <c r="R992" s="4"/>
      <c r="S992" s="4"/>
      <c r="T992" s="4"/>
      <c r="U992" s="4"/>
      <c r="V992" s="4"/>
      <c r="W992" s="4"/>
      <c r="X992" s="4"/>
    </row>
    <row r="993" spans="1:24" s="3" customFormat="1" hidden="1">
      <c r="A993" s="3" t="s">
        <v>289</v>
      </c>
      <c r="C993" s="12"/>
      <c r="D993" s="16" t="s">
        <v>291</v>
      </c>
      <c r="E993" s="176">
        <f t="shared" si="357"/>
        <v>0</v>
      </c>
      <c r="F993" s="176"/>
      <c r="G993" s="5"/>
      <c r="H993" s="157">
        <f t="shared" si="358"/>
        <v>0</v>
      </c>
      <c r="I993" s="157"/>
      <c r="J993" s="157"/>
      <c r="K993" s="110">
        <f t="shared" si="348"/>
        <v>0</v>
      </c>
      <c r="L993" s="110">
        <v>0</v>
      </c>
      <c r="M993" s="110"/>
      <c r="N993" s="3">
        <v>9</v>
      </c>
      <c r="P993" s="4"/>
      <c r="Q993" s="4"/>
      <c r="R993" s="4"/>
      <c r="S993" s="4"/>
      <c r="T993" s="4"/>
      <c r="U993" s="4"/>
      <c r="V993" s="4"/>
      <c r="W993" s="4"/>
      <c r="X993" s="4"/>
    </row>
    <row r="994" spans="1:24" s="3" customFormat="1" hidden="1">
      <c r="A994" s="3" t="s">
        <v>289</v>
      </c>
      <c r="C994" s="12"/>
      <c r="D994" s="16" t="s">
        <v>100</v>
      </c>
      <c r="E994" s="176">
        <f t="shared" si="357"/>
        <v>0</v>
      </c>
      <c r="F994" s="176">
        <v>0</v>
      </c>
      <c r="G994" s="5"/>
      <c r="H994" s="157">
        <f t="shared" si="358"/>
        <v>0</v>
      </c>
      <c r="I994" s="157"/>
      <c r="J994" s="157"/>
      <c r="K994" s="110">
        <f t="shared" si="348"/>
        <v>0</v>
      </c>
      <c r="L994" s="110"/>
      <c r="M994" s="110"/>
      <c r="N994" s="3">
        <v>10</v>
      </c>
      <c r="P994" s="4"/>
      <c r="Q994" s="4"/>
      <c r="R994" s="4"/>
      <c r="S994" s="4"/>
      <c r="T994" s="4"/>
      <c r="U994" s="4"/>
      <c r="V994" s="4"/>
      <c r="W994" s="4"/>
      <c r="X994" s="4"/>
    </row>
    <row r="995" spans="1:24" s="3" customFormat="1" ht="33.75" hidden="1">
      <c r="A995" s="3" t="s">
        <v>289</v>
      </c>
      <c r="C995" s="12"/>
      <c r="D995" s="16" t="s">
        <v>292</v>
      </c>
      <c r="E995" s="176">
        <f t="shared" si="357"/>
        <v>0</v>
      </c>
      <c r="F995" s="176"/>
      <c r="G995" s="5"/>
      <c r="H995" s="157">
        <f t="shared" si="358"/>
        <v>0</v>
      </c>
      <c r="I995" s="157"/>
      <c r="J995" s="157"/>
      <c r="K995" s="110">
        <f t="shared" si="348"/>
        <v>0</v>
      </c>
      <c r="L995" s="110">
        <v>0</v>
      </c>
      <c r="M995" s="110"/>
      <c r="N995" s="3">
        <v>11</v>
      </c>
      <c r="P995" s="4"/>
      <c r="Q995" s="4"/>
      <c r="R995" s="4"/>
      <c r="S995" s="4"/>
      <c r="T995" s="4"/>
      <c r="U995" s="4"/>
      <c r="V995" s="4"/>
      <c r="W995" s="4"/>
      <c r="X995" s="4"/>
    </row>
    <row r="996" spans="1:24" s="3" customFormat="1" ht="33.75" hidden="1">
      <c r="A996" s="3" t="s">
        <v>289</v>
      </c>
      <c r="C996" s="12"/>
      <c r="D996" s="16" t="s">
        <v>293</v>
      </c>
      <c r="E996" s="176">
        <f t="shared" si="357"/>
        <v>11.797000000000001</v>
      </c>
      <c r="F996" s="176">
        <v>11.797000000000001</v>
      </c>
      <c r="G996" s="5"/>
      <c r="H996" s="157">
        <f t="shared" si="358"/>
        <v>21.4</v>
      </c>
      <c r="I996" s="157">
        <v>21.4</v>
      </c>
      <c r="J996" s="157"/>
      <c r="K996" s="110">
        <f t="shared" si="348"/>
        <v>0.26100000000000001</v>
      </c>
      <c r="L996" s="110">
        <v>0.26100000000000001</v>
      </c>
      <c r="M996" s="110"/>
      <c r="N996" s="3">
        <v>12</v>
      </c>
      <c r="P996" s="4"/>
      <c r="Q996" s="4"/>
      <c r="R996" s="4"/>
      <c r="S996" s="4"/>
      <c r="T996" s="4"/>
      <c r="U996" s="4"/>
      <c r="V996" s="4"/>
      <c r="W996" s="4"/>
      <c r="X996" s="4"/>
    </row>
    <row r="997" spans="1:24" s="3" customFormat="1" ht="22.5" hidden="1">
      <c r="A997" s="3" t="s">
        <v>289</v>
      </c>
      <c r="C997" s="12"/>
      <c r="D997" s="16" t="s">
        <v>294</v>
      </c>
      <c r="E997" s="176">
        <f t="shared" si="357"/>
        <v>16.29</v>
      </c>
      <c r="F997" s="176">
        <v>16.29</v>
      </c>
      <c r="G997" s="5"/>
      <c r="H997" s="157">
        <f t="shared" si="358"/>
        <v>21.8</v>
      </c>
      <c r="I997" s="157">
        <v>21.8</v>
      </c>
      <c r="J997" s="157"/>
      <c r="K997" s="110">
        <f t="shared" si="348"/>
        <v>3.1</v>
      </c>
      <c r="L997" s="110">
        <v>3.1</v>
      </c>
      <c r="M997" s="110"/>
      <c r="N997" s="3">
        <v>13</v>
      </c>
      <c r="P997" s="4"/>
      <c r="Q997" s="4"/>
      <c r="R997" s="4"/>
      <c r="S997" s="4"/>
      <c r="T997" s="4"/>
      <c r="U997" s="4"/>
      <c r="V997" s="4"/>
      <c r="W997" s="4"/>
      <c r="X997" s="4"/>
    </row>
    <row r="998" spans="1:24" s="3" customFormat="1" hidden="1">
      <c r="A998" s="3" t="str">
        <f t="shared" si="356"/>
        <v>b</v>
      </c>
      <c r="C998" s="12"/>
      <c r="D998" s="17" t="s">
        <v>296</v>
      </c>
      <c r="E998" s="10"/>
      <c r="F998" s="10"/>
      <c r="G998" s="10"/>
      <c r="H998" s="159"/>
      <c r="I998" s="159"/>
      <c r="J998" s="159"/>
      <c r="K998" s="113">
        <f t="shared" si="348"/>
        <v>0</v>
      </c>
      <c r="L998" s="113">
        <v>0</v>
      </c>
      <c r="M998" s="113"/>
      <c r="N998" s="3">
        <v>14</v>
      </c>
      <c r="P998" s="4"/>
      <c r="Q998" s="4"/>
      <c r="R998" s="4"/>
      <c r="S998" s="4"/>
      <c r="T998" s="4"/>
      <c r="U998" s="4"/>
      <c r="V998" s="4"/>
      <c r="W998" s="4"/>
      <c r="X998" s="4"/>
    </row>
    <row r="999" spans="1:24">
      <c r="A999" s="21" t="str">
        <f t="shared" si="356"/>
        <v>a</v>
      </c>
      <c r="C999" s="28"/>
      <c r="D999" s="17" t="s">
        <v>297</v>
      </c>
      <c r="E999" s="10">
        <f t="shared" ref="E999:E1019" si="359">F999+G999</f>
        <v>5</v>
      </c>
      <c r="F999" s="10">
        <v>5</v>
      </c>
      <c r="G999" s="10"/>
      <c r="H999" s="159">
        <f t="shared" ref="H999:H1019" si="360">I999+J999</f>
        <v>0</v>
      </c>
      <c r="I999" s="159"/>
      <c r="J999" s="159"/>
      <c r="K999" s="113">
        <f t="shared" si="348"/>
        <v>0</v>
      </c>
      <c r="L999" s="113">
        <v>0</v>
      </c>
      <c r="M999" s="113"/>
      <c r="N999" s="3">
        <v>15</v>
      </c>
    </row>
    <row r="1000" spans="1:24" s="3" customFormat="1">
      <c r="A1000" s="3" t="str">
        <f t="shared" si="356"/>
        <v>a</v>
      </c>
      <c r="C1000" s="12"/>
      <c r="D1000" s="17" t="s">
        <v>298</v>
      </c>
      <c r="E1000" s="10">
        <f t="shared" si="359"/>
        <v>80</v>
      </c>
      <c r="F1000" s="10">
        <v>80</v>
      </c>
      <c r="G1000" s="10"/>
      <c r="H1000" s="159">
        <f t="shared" si="360"/>
        <v>140</v>
      </c>
      <c r="I1000" s="159">
        <v>140</v>
      </c>
      <c r="J1000" s="159"/>
      <c r="K1000" s="113">
        <f t="shared" si="348"/>
        <v>140</v>
      </c>
      <c r="L1000" s="113">
        <v>140</v>
      </c>
      <c r="M1000" s="113"/>
      <c r="N1000" s="3">
        <v>16</v>
      </c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s="3" customFormat="1" hidden="1">
      <c r="A1001" s="3" t="str">
        <f t="shared" si="356"/>
        <v>b</v>
      </c>
      <c r="C1001" s="12"/>
      <c r="D1001" s="17" t="s">
        <v>299</v>
      </c>
      <c r="E1001" s="10">
        <f t="shared" si="359"/>
        <v>0</v>
      </c>
      <c r="F1001" s="10">
        <v>0</v>
      </c>
      <c r="G1001" s="10"/>
      <c r="H1001" s="159">
        <f t="shared" si="360"/>
        <v>0</v>
      </c>
      <c r="I1001" s="159"/>
      <c r="J1001" s="159"/>
      <c r="K1001" s="113">
        <f t="shared" si="348"/>
        <v>0</v>
      </c>
      <c r="L1001" s="113">
        <v>0</v>
      </c>
      <c r="M1001" s="113"/>
      <c r="N1001" s="3">
        <v>17</v>
      </c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s="3" customFormat="1">
      <c r="A1002" s="3" t="str">
        <f t="shared" si="356"/>
        <v>a</v>
      </c>
      <c r="C1002" s="12"/>
      <c r="D1002" s="17" t="s">
        <v>300</v>
      </c>
      <c r="E1002" s="10">
        <f t="shared" si="359"/>
        <v>26.707000000000001</v>
      </c>
      <c r="F1002" s="10">
        <v>26.707000000000001</v>
      </c>
      <c r="G1002" s="10"/>
      <c r="H1002" s="159">
        <f t="shared" si="360"/>
        <v>56.8</v>
      </c>
      <c r="I1002" s="159">
        <v>56.8</v>
      </c>
      <c r="J1002" s="159"/>
      <c r="K1002" s="113">
        <f t="shared" ref="K1002:K1067" si="361">L1002+M1002</f>
        <v>2.64</v>
      </c>
      <c r="L1002" s="113">
        <v>2.64</v>
      </c>
      <c r="M1002" s="113"/>
      <c r="N1002" s="3">
        <v>18</v>
      </c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idden="1">
      <c r="A1003" s="21" t="str">
        <f t="shared" si="356"/>
        <v>b</v>
      </c>
      <c r="C1003" s="28"/>
      <c r="D1003" s="23" t="s">
        <v>21</v>
      </c>
      <c r="E1003" s="9">
        <f t="shared" si="359"/>
        <v>0</v>
      </c>
      <c r="F1003" s="9"/>
      <c r="G1003" s="9"/>
      <c r="H1003" s="158">
        <f t="shared" si="360"/>
        <v>0</v>
      </c>
      <c r="I1003" s="158"/>
      <c r="J1003" s="158"/>
      <c r="K1003" s="112">
        <f t="shared" si="361"/>
        <v>0</v>
      </c>
      <c r="L1003" s="112"/>
      <c r="M1003" s="112"/>
      <c r="N1003" s="3">
        <v>19</v>
      </c>
    </row>
    <row r="1004" spans="1:24" s="3" customFormat="1" hidden="1">
      <c r="A1004" s="3" t="str">
        <f t="shared" si="356"/>
        <v>b</v>
      </c>
      <c r="C1004" s="12"/>
      <c r="D1004" s="18" t="s">
        <v>120</v>
      </c>
      <c r="E1004" s="9">
        <f t="shared" si="359"/>
        <v>0</v>
      </c>
      <c r="F1004" s="9"/>
      <c r="G1004" s="9"/>
      <c r="H1004" s="158">
        <f t="shared" si="360"/>
        <v>0</v>
      </c>
      <c r="I1004" s="158"/>
      <c r="J1004" s="158"/>
      <c r="K1004" s="112">
        <f t="shared" si="361"/>
        <v>0</v>
      </c>
      <c r="L1004" s="112"/>
      <c r="M1004" s="112"/>
      <c r="N1004" s="3">
        <v>20</v>
      </c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1:24" ht="14.25" hidden="1" customHeight="1">
      <c r="A1005" s="21" t="str">
        <f t="shared" si="356"/>
        <v>b</v>
      </c>
      <c r="B1005" s="21" t="s">
        <v>114</v>
      </c>
      <c r="C1005" s="7"/>
      <c r="D1005" s="98"/>
      <c r="E1005" s="176">
        <f t="shared" si="359"/>
        <v>0</v>
      </c>
      <c r="F1005" s="176">
        <f>F1009+F1025+F1026</f>
        <v>0</v>
      </c>
      <c r="G1005" s="5">
        <f>G1009+G1025+G1026</f>
        <v>0</v>
      </c>
      <c r="H1005" s="157">
        <f t="shared" si="360"/>
        <v>0</v>
      </c>
      <c r="I1005" s="157">
        <f>I1009+I1025+I1026</f>
        <v>0</v>
      </c>
      <c r="J1005" s="157">
        <f>J1009+J1025+J1026</f>
        <v>0</v>
      </c>
      <c r="K1005" s="110">
        <f t="shared" si="361"/>
        <v>0</v>
      </c>
      <c r="L1005" s="110">
        <f>L1009+L1025+L1026</f>
        <v>0</v>
      </c>
      <c r="M1005" s="110">
        <f>M1009+M1025+M1026</f>
        <v>0</v>
      </c>
      <c r="N1005" s="3">
        <v>1</v>
      </c>
    </row>
    <row r="1006" spans="1:24" s="3" customFormat="1" ht="12.75" hidden="1" customHeight="1">
      <c r="A1006" s="3" t="str">
        <f t="shared" si="356"/>
        <v>b</v>
      </c>
      <c r="C1006" s="12"/>
      <c r="D1006" s="19" t="s">
        <v>99</v>
      </c>
      <c r="E1006" s="8">
        <f t="shared" si="359"/>
        <v>0</v>
      </c>
      <c r="F1006" s="8"/>
      <c r="G1006" s="8"/>
      <c r="H1006" s="204">
        <f t="shared" si="360"/>
        <v>0</v>
      </c>
      <c r="I1006" s="204"/>
      <c r="J1006" s="204"/>
      <c r="K1006" s="111">
        <f t="shared" si="361"/>
        <v>0</v>
      </c>
      <c r="L1006" s="111"/>
      <c r="M1006" s="111"/>
      <c r="N1006" s="3">
        <v>2</v>
      </c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1:24" s="102" customFormat="1" ht="14.25" hidden="1" customHeight="1">
      <c r="C1007" s="12"/>
      <c r="D1007" s="19"/>
      <c r="E1007" s="8"/>
      <c r="F1007" s="8"/>
      <c r="G1007" s="8"/>
      <c r="H1007" s="8"/>
      <c r="I1007" s="111"/>
      <c r="J1007" s="111"/>
      <c r="K1007" s="8"/>
      <c r="L1007" s="8"/>
      <c r="M1007" s="8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1:24" s="102" customFormat="1" ht="11.25" hidden="1" customHeight="1">
      <c r="C1008" s="12"/>
      <c r="D1008" s="19"/>
      <c r="E1008" s="8"/>
      <c r="F1008" s="8"/>
      <c r="G1008" s="8"/>
      <c r="H1008" s="8"/>
      <c r="I1008" s="111"/>
      <c r="J1008" s="111"/>
      <c r="K1008" s="8"/>
      <c r="L1008" s="8"/>
      <c r="M1008" s="8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1:24" hidden="1">
      <c r="A1009" s="21" t="str">
        <f t="shared" si="356"/>
        <v>b</v>
      </c>
      <c r="C1009" s="28"/>
      <c r="D1009" s="23" t="s">
        <v>5</v>
      </c>
      <c r="E1009" s="9">
        <f t="shared" si="359"/>
        <v>0</v>
      </c>
      <c r="F1009" s="9">
        <f>F1010+F1011+F1021+F1022+F1023+F1024</f>
        <v>0</v>
      </c>
      <c r="G1009" s="9">
        <f>G1010+G1011+G1021+G1022+G1023+G1024</f>
        <v>0</v>
      </c>
      <c r="H1009" s="112">
        <f t="shared" si="360"/>
        <v>0</v>
      </c>
      <c r="I1009" s="112">
        <f>I1010+I1011+I1021+I1022+I1023+I1024</f>
        <v>0</v>
      </c>
      <c r="J1009" s="112">
        <f>J1010+J1011+J1021+J1022+J1023+J1024</f>
        <v>0</v>
      </c>
      <c r="K1009" s="112">
        <f t="shared" si="361"/>
        <v>0</v>
      </c>
      <c r="L1009" s="112">
        <f>L1010+L1011+L1021+L1022+L1023+L1024</f>
        <v>0</v>
      </c>
      <c r="M1009" s="112">
        <f>M1010+M1011+M1021+M1022+M1023+M1024</f>
        <v>0</v>
      </c>
      <c r="N1009" s="3">
        <v>3</v>
      </c>
    </row>
    <row r="1010" spans="1:24" s="3" customFormat="1" hidden="1">
      <c r="A1010" s="3" t="str">
        <f t="shared" si="356"/>
        <v>b</v>
      </c>
      <c r="C1010" s="12"/>
      <c r="D1010" s="17" t="s">
        <v>301</v>
      </c>
      <c r="E1010" s="10">
        <f t="shared" si="359"/>
        <v>0</v>
      </c>
      <c r="F1010" s="10"/>
      <c r="G1010" s="10"/>
      <c r="H1010" s="113">
        <f t="shared" si="360"/>
        <v>0</v>
      </c>
      <c r="I1010" s="113"/>
      <c r="J1010" s="113"/>
      <c r="K1010" s="113">
        <f t="shared" si="361"/>
        <v>0</v>
      </c>
      <c r="L1010" s="113"/>
      <c r="M1010" s="113"/>
      <c r="N1010" s="3">
        <v>4</v>
      </c>
      <c r="P1010" s="4">
        <f>K1010-H1010</f>
        <v>0</v>
      </c>
      <c r="Q1010" s="4">
        <f>K1010-E1010</f>
        <v>0</v>
      </c>
      <c r="R1010" s="4">
        <f>H1010-E1010</f>
        <v>0</v>
      </c>
      <c r="S1010" s="4"/>
      <c r="T1010" s="4"/>
      <c r="U1010" s="4"/>
      <c r="V1010" s="4"/>
      <c r="W1010" s="4"/>
      <c r="X1010" s="4"/>
    </row>
    <row r="1011" spans="1:24" s="3" customFormat="1" hidden="1">
      <c r="A1011" s="3" t="str">
        <f t="shared" si="356"/>
        <v>b</v>
      </c>
      <c r="C1011" s="12"/>
      <c r="D1011" s="17" t="s">
        <v>295</v>
      </c>
      <c r="E1011" s="10">
        <f t="shared" si="359"/>
        <v>0</v>
      </c>
      <c r="F1011" s="10">
        <f>F1012+F1013+F1014+F1015+F1016+F1017+F1018+F1019</f>
        <v>0</v>
      </c>
      <c r="G1011" s="10">
        <f>G1012+G1013+G1014+G1015+G1016+G1017+G1018+G1019</f>
        <v>0</v>
      </c>
      <c r="H1011" s="113">
        <f t="shared" si="360"/>
        <v>0</v>
      </c>
      <c r="I1011" s="113">
        <f>I1012+I1013+I1014+I1015+I1016+I1017+I1018+I1019</f>
        <v>0</v>
      </c>
      <c r="J1011" s="113">
        <f>J1012+J1013+J1014+J1015+J1016+J1017+J1018+J1019</f>
        <v>0</v>
      </c>
      <c r="K1011" s="113">
        <f t="shared" si="361"/>
        <v>0</v>
      </c>
      <c r="L1011" s="113">
        <f>L1012+L1013+L1014+L1015+L1016+L1017+L1018+L1019</f>
        <v>0</v>
      </c>
      <c r="M1011" s="113">
        <f>M1012+M1013+M1014+M1015+M1016+M1017+M1018+M1019</f>
        <v>0</v>
      </c>
      <c r="N1011" s="3">
        <v>5</v>
      </c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1:24" s="3" customFormat="1" ht="22.5" hidden="1">
      <c r="A1012" s="3" t="s">
        <v>289</v>
      </c>
      <c r="C1012" s="12"/>
      <c r="D1012" s="16" t="s">
        <v>290</v>
      </c>
      <c r="E1012" s="5">
        <f t="shared" si="359"/>
        <v>0</v>
      </c>
      <c r="F1012" s="5"/>
      <c r="G1012" s="5"/>
      <c r="H1012" s="110">
        <f t="shared" si="360"/>
        <v>0</v>
      </c>
      <c r="I1012" s="110"/>
      <c r="J1012" s="110"/>
      <c r="K1012" s="110">
        <f t="shared" si="361"/>
        <v>0</v>
      </c>
      <c r="L1012" s="110"/>
      <c r="M1012" s="110"/>
      <c r="N1012" s="3">
        <v>6</v>
      </c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1:24" s="3" customFormat="1" hidden="1">
      <c r="A1013" s="3" t="s">
        <v>289</v>
      </c>
      <c r="C1013" s="12"/>
      <c r="D1013" s="16" t="s">
        <v>102</v>
      </c>
      <c r="E1013" s="5">
        <f t="shared" si="359"/>
        <v>0</v>
      </c>
      <c r="F1013" s="5"/>
      <c r="G1013" s="5"/>
      <c r="H1013" s="110">
        <f t="shared" si="360"/>
        <v>0</v>
      </c>
      <c r="I1013" s="110"/>
      <c r="J1013" s="110"/>
      <c r="K1013" s="110">
        <f t="shared" si="361"/>
        <v>0</v>
      </c>
      <c r="L1013" s="110"/>
      <c r="M1013" s="110"/>
      <c r="N1013" s="3">
        <v>7</v>
      </c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1:24" s="3" customFormat="1" hidden="1">
      <c r="A1014" s="3" t="s">
        <v>289</v>
      </c>
      <c r="C1014" s="12"/>
      <c r="D1014" s="16" t="s">
        <v>101</v>
      </c>
      <c r="E1014" s="5">
        <f t="shared" si="359"/>
        <v>0</v>
      </c>
      <c r="F1014" s="5"/>
      <c r="G1014" s="5"/>
      <c r="H1014" s="110">
        <f t="shared" si="360"/>
        <v>0</v>
      </c>
      <c r="I1014" s="110"/>
      <c r="J1014" s="110"/>
      <c r="K1014" s="110">
        <f t="shared" si="361"/>
        <v>0</v>
      </c>
      <c r="L1014" s="110"/>
      <c r="M1014" s="110"/>
      <c r="N1014" s="3">
        <v>8</v>
      </c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1:24" s="3" customFormat="1" hidden="1">
      <c r="A1015" s="3" t="s">
        <v>289</v>
      </c>
      <c r="C1015" s="12"/>
      <c r="D1015" s="16" t="s">
        <v>291</v>
      </c>
      <c r="E1015" s="5">
        <f t="shared" si="359"/>
        <v>0</v>
      </c>
      <c r="F1015" s="5"/>
      <c r="G1015" s="5"/>
      <c r="H1015" s="110">
        <f t="shared" si="360"/>
        <v>0</v>
      </c>
      <c r="I1015" s="110"/>
      <c r="J1015" s="110"/>
      <c r="K1015" s="110">
        <f t="shared" si="361"/>
        <v>0</v>
      </c>
      <c r="L1015" s="110"/>
      <c r="M1015" s="110"/>
      <c r="N1015" s="3">
        <v>9</v>
      </c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1:24" s="3" customFormat="1" hidden="1">
      <c r="A1016" s="3" t="s">
        <v>289</v>
      </c>
      <c r="C1016" s="12"/>
      <c r="D1016" s="16" t="s">
        <v>100</v>
      </c>
      <c r="E1016" s="5">
        <f t="shared" si="359"/>
        <v>0</v>
      </c>
      <c r="F1016" s="5"/>
      <c r="G1016" s="5"/>
      <c r="H1016" s="110">
        <f t="shared" si="360"/>
        <v>0</v>
      </c>
      <c r="I1016" s="110"/>
      <c r="J1016" s="110"/>
      <c r="K1016" s="110">
        <f t="shared" si="361"/>
        <v>0</v>
      </c>
      <c r="L1016" s="110"/>
      <c r="M1016" s="110"/>
      <c r="N1016" s="3">
        <v>10</v>
      </c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1:24" s="3" customFormat="1" ht="33.75" hidden="1">
      <c r="A1017" s="3" t="s">
        <v>289</v>
      </c>
      <c r="C1017" s="12"/>
      <c r="D1017" s="16" t="s">
        <v>292</v>
      </c>
      <c r="E1017" s="5">
        <f t="shared" si="359"/>
        <v>0</v>
      </c>
      <c r="F1017" s="5"/>
      <c r="G1017" s="5"/>
      <c r="H1017" s="110">
        <f t="shared" si="360"/>
        <v>0</v>
      </c>
      <c r="I1017" s="110"/>
      <c r="J1017" s="110"/>
      <c r="K1017" s="110">
        <f t="shared" si="361"/>
        <v>0</v>
      </c>
      <c r="L1017" s="110"/>
      <c r="M1017" s="110"/>
      <c r="N1017" s="3">
        <v>11</v>
      </c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1:24" s="3" customFormat="1" ht="33.75" hidden="1">
      <c r="A1018" s="3" t="s">
        <v>289</v>
      </c>
      <c r="C1018" s="12"/>
      <c r="D1018" s="16" t="s">
        <v>293</v>
      </c>
      <c r="E1018" s="5">
        <f t="shared" si="359"/>
        <v>0</v>
      </c>
      <c r="F1018" s="5"/>
      <c r="G1018" s="5"/>
      <c r="H1018" s="110">
        <f t="shared" si="360"/>
        <v>0</v>
      </c>
      <c r="I1018" s="110"/>
      <c r="J1018" s="110"/>
      <c r="K1018" s="110">
        <f t="shared" si="361"/>
        <v>0</v>
      </c>
      <c r="L1018" s="110"/>
      <c r="M1018" s="110"/>
      <c r="N1018" s="3">
        <v>12</v>
      </c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1:24" s="3" customFormat="1" ht="22.5" hidden="1">
      <c r="A1019" s="3" t="s">
        <v>289</v>
      </c>
      <c r="C1019" s="12"/>
      <c r="D1019" s="16" t="s">
        <v>294</v>
      </c>
      <c r="E1019" s="5">
        <f t="shared" si="359"/>
        <v>0</v>
      </c>
      <c r="F1019" s="5"/>
      <c r="G1019" s="5"/>
      <c r="H1019" s="110">
        <f t="shared" si="360"/>
        <v>0</v>
      </c>
      <c r="I1019" s="110"/>
      <c r="J1019" s="110"/>
      <c r="K1019" s="110">
        <f t="shared" si="361"/>
        <v>0</v>
      </c>
      <c r="L1019" s="110"/>
      <c r="M1019" s="110"/>
      <c r="N1019" s="3">
        <v>13</v>
      </c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1:24" s="3" customFormat="1" hidden="1">
      <c r="A1020" s="3" t="str">
        <f t="shared" si="356"/>
        <v>b</v>
      </c>
      <c r="C1020" s="12"/>
      <c r="D1020" s="17" t="s">
        <v>296</v>
      </c>
      <c r="E1020" s="10"/>
      <c r="F1020" s="10"/>
      <c r="G1020" s="10"/>
      <c r="H1020" s="113"/>
      <c r="I1020" s="113"/>
      <c r="J1020" s="113"/>
      <c r="K1020" s="113">
        <f t="shared" si="361"/>
        <v>0</v>
      </c>
      <c r="L1020" s="113"/>
      <c r="M1020" s="113"/>
      <c r="N1020" s="3">
        <v>14</v>
      </c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1:24" hidden="1">
      <c r="A1021" s="21" t="str">
        <f t="shared" si="356"/>
        <v>b</v>
      </c>
      <c r="C1021" s="28"/>
      <c r="D1021" s="17" t="s">
        <v>297</v>
      </c>
      <c r="E1021" s="10">
        <f t="shared" ref="E1021:E1039" si="362">F1021+G1021</f>
        <v>0</v>
      </c>
      <c r="F1021" s="10">
        <v>0</v>
      </c>
      <c r="G1021" s="10"/>
      <c r="H1021" s="113">
        <f t="shared" ref="H1021:H1039" si="363">I1021+J1021</f>
        <v>0</v>
      </c>
      <c r="I1021" s="113">
        <v>0</v>
      </c>
      <c r="J1021" s="113"/>
      <c r="K1021" s="113">
        <f t="shared" si="361"/>
        <v>0</v>
      </c>
      <c r="L1021" s="113">
        <v>0</v>
      </c>
      <c r="M1021" s="113"/>
      <c r="N1021" s="3">
        <v>15</v>
      </c>
    </row>
    <row r="1022" spans="1:24" s="3" customFormat="1" hidden="1">
      <c r="A1022" s="3" t="str">
        <f t="shared" si="356"/>
        <v>b</v>
      </c>
      <c r="C1022" s="12"/>
      <c r="D1022" s="17" t="s">
        <v>298</v>
      </c>
      <c r="E1022" s="10">
        <f t="shared" si="362"/>
        <v>0</v>
      </c>
      <c r="F1022" s="10"/>
      <c r="G1022" s="10"/>
      <c r="H1022" s="113">
        <f t="shared" si="363"/>
        <v>0</v>
      </c>
      <c r="I1022" s="113"/>
      <c r="J1022" s="113"/>
      <c r="K1022" s="113">
        <f t="shared" si="361"/>
        <v>0</v>
      </c>
      <c r="L1022" s="113"/>
      <c r="M1022" s="113"/>
      <c r="N1022" s="3">
        <v>16</v>
      </c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1:24" s="3" customFormat="1" hidden="1">
      <c r="A1023" s="3" t="str">
        <f t="shared" si="356"/>
        <v>b</v>
      </c>
      <c r="C1023" s="12"/>
      <c r="D1023" s="17" t="s">
        <v>299</v>
      </c>
      <c r="E1023" s="10">
        <f t="shared" si="362"/>
        <v>0</v>
      </c>
      <c r="F1023" s="10"/>
      <c r="G1023" s="10"/>
      <c r="H1023" s="113">
        <f t="shared" si="363"/>
        <v>0</v>
      </c>
      <c r="I1023" s="113"/>
      <c r="J1023" s="113"/>
      <c r="K1023" s="113">
        <f t="shared" si="361"/>
        <v>0</v>
      </c>
      <c r="L1023" s="113"/>
      <c r="M1023" s="113"/>
      <c r="N1023" s="3">
        <v>17</v>
      </c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1:24" s="3" customFormat="1" hidden="1">
      <c r="A1024" s="3" t="str">
        <f t="shared" si="356"/>
        <v>b</v>
      </c>
      <c r="C1024" s="12"/>
      <c r="D1024" s="17" t="s">
        <v>300</v>
      </c>
      <c r="E1024" s="10">
        <f t="shared" si="362"/>
        <v>0</v>
      </c>
      <c r="F1024" s="10"/>
      <c r="G1024" s="10"/>
      <c r="H1024" s="113">
        <f t="shared" si="363"/>
        <v>0</v>
      </c>
      <c r="I1024" s="113"/>
      <c r="J1024" s="113"/>
      <c r="K1024" s="113">
        <f t="shared" si="361"/>
        <v>0</v>
      </c>
      <c r="L1024" s="113"/>
      <c r="M1024" s="113"/>
      <c r="N1024" s="3">
        <v>18</v>
      </c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1:24" s="3" customFormat="1" hidden="1">
      <c r="A1025" s="3" t="str">
        <f t="shared" si="356"/>
        <v>b</v>
      </c>
      <c r="C1025" s="12"/>
      <c r="D1025" s="18" t="s">
        <v>21</v>
      </c>
      <c r="E1025" s="9">
        <f t="shared" si="362"/>
        <v>0</v>
      </c>
      <c r="F1025" s="9"/>
      <c r="G1025" s="9"/>
      <c r="H1025" s="112">
        <f t="shared" si="363"/>
        <v>0</v>
      </c>
      <c r="I1025" s="112"/>
      <c r="J1025" s="112"/>
      <c r="K1025" s="112">
        <f t="shared" si="361"/>
        <v>0</v>
      </c>
      <c r="L1025" s="112"/>
      <c r="M1025" s="112"/>
      <c r="N1025" s="3">
        <v>19</v>
      </c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1:24" hidden="1">
      <c r="A1026" s="21" t="str">
        <f t="shared" si="356"/>
        <v>b</v>
      </c>
      <c r="C1026" s="28"/>
      <c r="D1026" s="23" t="s">
        <v>120</v>
      </c>
      <c r="E1026" s="9">
        <f t="shared" si="362"/>
        <v>0</v>
      </c>
      <c r="F1026" s="9"/>
      <c r="G1026" s="9"/>
      <c r="H1026" s="112">
        <f t="shared" si="363"/>
        <v>0</v>
      </c>
      <c r="I1026" s="112"/>
      <c r="J1026" s="112"/>
      <c r="K1026" s="112">
        <f t="shared" si="361"/>
        <v>0</v>
      </c>
      <c r="L1026" s="112"/>
      <c r="M1026" s="112"/>
      <c r="N1026" s="3">
        <v>20</v>
      </c>
    </row>
    <row r="1027" spans="1:24" ht="45">
      <c r="A1027" s="21" t="str">
        <f t="shared" si="356"/>
        <v>a</v>
      </c>
      <c r="B1027" s="21" t="s">
        <v>114</v>
      </c>
      <c r="C1027" s="7" t="s">
        <v>200</v>
      </c>
      <c r="D1027" s="98" t="s">
        <v>470</v>
      </c>
      <c r="E1027" s="176">
        <f t="shared" si="362"/>
        <v>402.24599999999998</v>
      </c>
      <c r="F1027" s="176">
        <f>F1029+F1045+F1046</f>
        <v>402.24599999999998</v>
      </c>
      <c r="G1027" s="5">
        <f>G1029+G1045+G1046</f>
        <v>0</v>
      </c>
      <c r="H1027" s="157">
        <f t="shared" si="363"/>
        <v>462</v>
      </c>
      <c r="I1027" s="157">
        <f>I1029+I1045+I1046</f>
        <v>462</v>
      </c>
      <c r="J1027" s="157">
        <f>J1029+J1045+J1046</f>
        <v>0</v>
      </c>
      <c r="K1027" s="110">
        <f t="shared" si="361"/>
        <v>108.607</v>
      </c>
      <c r="L1027" s="157">
        <f>L1029+L1045+L1046</f>
        <v>108.607</v>
      </c>
      <c r="M1027" s="110">
        <f>M1029+M1045+M1046</f>
        <v>0</v>
      </c>
      <c r="N1027" s="3">
        <v>1</v>
      </c>
    </row>
    <row r="1028" spans="1:24" s="3" customFormat="1">
      <c r="A1028" s="3" t="str">
        <f t="shared" si="356"/>
        <v>a</v>
      </c>
      <c r="C1028" s="12"/>
      <c r="D1028" s="19" t="s">
        <v>99</v>
      </c>
      <c r="E1028" s="161">
        <f t="shared" si="362"/>
        <v>38</v>
      </c>
      <c r="F1028" s="161">
        <v>38</v>
      </c>
      <c r="G1028" s="161"/>
      <c r="H1028" s="163">
        <f t="shared" si="363"/>
        <v>38</v>
      </c>
      <c r="I1028" s="163">
        <v>38</v>
      </c>
      <c r="J1028" s="163"/>
      <c r="K1028" s="161">
        <f t="shared" si="361"/>
        <v>38</v>
      </c>
      <c r="L1028" s="161">
        <v>38</v>
      </c>
      <c r="M1028" s="111"/>
      <c r="N1028" s="3">
        <v>2</v>
      </c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1:24">
      <c r="A1029" s="21" t="str">
        <f t="shared" si="356"/>
        <v>a</v>
      </c>
      <c r="C1029" s="28"/>
      <c r="D1029" s="23" t="s">
        <v>5</v>
      </c>
      <c r="E1029" s="9">
        <f t="shared" si="362"/>
        <v>398.346</v>
      </c>
      <c r="F1029" s="9">
        <f>F1030+F1031+F1041+F1042+F1043+F1044</f>
        <v>398.346</v>
      </c>
      <c r="G1029" s="9">
        <f>G1030+G1031+G1041+G1042+G1043+G1044</f>
        <v>0</v>
      </c>
      <c r="H1029" s="158">
        <f t="shared" si="363"/>
        <v>459</v>
      </c>
      <c r="I1029" s="158">
        <f>I1030+I1031+I1041+I1042+I1043+I1044</f>
        <v>459</v>
      </c>
      <c r="J1029" s="158">
        <f>J1030+J1031+J1041+J1042+J1043+J1044</f>
        <v>0</v>
      </c>
      <c r="K1029" s="112">
        <f t="shared" si="361"/>
        <v>108.607</v>
      </c>
      <c r="L1029" s="112">
        <f>L1030+L1031+L1041+L1042+L1043+L1044</f>
        <v>108.607</v>
      </c>
      <c r="M1029" s="112">
        <f>M1030+M1031+M1041+M1042+M1043+M1044</f>
        <v>0</v>
      </c>
      <c r="N1029" s="3">
        <v>3</v>
      </c>
    </row>
    <row r="1030" spans="1:24" s="3" customFormat="1" hidden="1">
      <c r="A1030" s="3" t="str">
        <f t="shared" si="356"/>
        <v>b</v>
      </c>
      <c r="C1030" s="12"/>
      <c r="D1030" s="17" t="s">
        <v>301</v>
      </c>
      <c r="E1030" s="10">
        <f t="shared" si="362"/>
        <v>0</v>
      </c>
      <c r="F1030" s="10"/>
      <c r="G1030" s="10"/>
      <c r="H1030" s="113">
        <f t="shared" si="363"/>
        <v>0</v>
      </c>
      <c r="I1030" s="113"/>
      <c r="J1030" s="113"/>
      <c r="K1030" s="113">
        <f t="shared" si="361"/>
        <v>0</v>
      </c>
      <c r="L1030" s="113"/>
      <c r="M1030" s="113"/>
      <c r="N1030" s="3">
        <v>4</v>
      </c>
      <c r="P1030" s="4">
        <f>K1030-H1030</f>
        <v>0</v>
      </c>
      <c r="Q1030" s="4">
        <f>K1030-E1030</f>
        <v>0</v>
      </c>
      <c r="R1030" s="4">
        <f>H1030-E1030</f>
        <v>0</v>
      </c>
      <c r="S1030" s="4"/>
      <c r="T1030" s="4"/>
      <c r="U1030" s="4"/>
      <c r="V1030" s="4"/>
      <c r="W1030" s="4"/>
      <c r="X1030" s="4"/>
    </row>
    <row r="1031" spans="1:24" s="3" customFormat="1" hidden="1">
      <c r="A1031" s="3" t="str">
        <f t="shared" si="356"/>
        <v>b</v>
      </c>
      <c r="C1031" s="12"/>
      <c r="D1031" s="17" t="s">
        <v>295</v>
      </c>
      <c r="E1031" s="10">
        <f t="shared" si="362"/>
        <v>0</v>
      </c>
      <c r="F1031" s="10">
        <f>F1032+F1033+F1034+F1035+F1036+F1037+F1038+F1039</f>
        <v>0</v>
      </c>
      <c r="G1031" s="10">
        <f>G1032+G1033+G1034+G1035+G1036+G1037+G1038+G1039</f>
        <v>0</v>
      </c>
      <c r="H1031" s="113">
        <f t="shared" si="363"/>
        <v>0</v>
      </c>
      <c r="I1031" s="113">
        <f>I1032+I1033+I1034+I1035+I1036+I1037+I1038+I1039</f>
        <v>0</v>
      </c>
      <c r="J1031" s="113">
        <f>J1032+J1033+J1034+J1035+J1036+J1037+J1038+J1039</f>
        <v>0</v>
      </c>
      <c r="K1031" s="113">
        <f t="shared" si="361"/>
        <v>0</v>
      </c>
      <c r="L1031" s="113">
        <f>L1032+L1033+L1034+L1035+L1036+L1037+L1038+L1039</f>
        <v>0</v>
      </c>
      <c r="M1031" s="113">
        <f>M1032+M1033+M1034+M1035+M1036+M1037+M1038+M1039</f>
        <v>0</v>
      </c>
      <c r="N1031" s="3">
        <v>5</v>
      </c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1:24" s="3" customFormat="1" ht="22.5" hidden="1">
      <c r="A1032" s="3" t="s">
        <v>289</v>
      </c>
      <c r="C1032" s="12"/>
      <c r="D1032" s="16" t="s">
        <v>290</v>
      </c>
      <c r="E1032" s="5">
        <f t="shared" si="362"/>
        <v>0</v>
      </c>
      <c r="F1032" s="5"/>
      <c r="G1032" s="5"/>
      <c r="H1032" s="110">
        <f t="shared" si="363"/>
        <v>0</v>
      </c>
      <c r="I1032" s="110"/>
      <c r="J1032" s="110"/>
      <c r="K1032" s="110">
        <f t="shared" si="361"/>
        <v>0</v>
      </c>
      <c r="L1032" s="110"/>
      <c r="M1032" s="110"/>
      <c r="N1032" s="3">
        <v>6</v>
      </c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1:24" s="3" customFormat="1" hidden="1">
      <c r="A1033" s="3" t="s">
        <v>289</v>
      </c>
      <c r="C1033" s="12"/>
      <c r="D1033" s="16" t="s">
        <v>102</v>
      </c>
      <c r="E1033" s="5">
        <f t="shared" si="362"/>
        <v>0</v>
      </c>
      <c r="F1033" s="5"/>
      <c r="G1033" s="5"/>
      <c r="H1033" s="110">
        <f t="shared" si="363"/>
        <v>0</v>
      </c>
      <c r="I1033" s="110"/>
      <c r="J1033" s="110"/>
      <c r="K1033" s="110">
        <f t="shared" si="361"/>
        <v>0</v>
      </c>
      <c r="L1033" s="110"/>
      <c r="M1033" s="110"/>
      <c r="N1033" s="3">
        <v>7</v>
      </c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1:24" s="3" customFormat="1" hidden="1">
      <c r="A1034" s="3" t="s">
        <v>289</v>
      </c>
      <c r="C1034" s="12"/>
      <c r="D1034" s="16" t="s">
        <v>101</v>
      </c>
      <c r="E1034" s="5">
        <f t="shared" si="362"/>
        <v>0</v>
      </c>
      <c r="F1034" s="5"/>
      <c r="G1034" s="5"/>
      <c r="H1034" s="110">
        <f t="shared" si="363"/>
        <v>0</v>
      </c>
      <c r="I1034" s="110"/>
      <c r="J1034" s="110"/>
      <c r="K1034" s="110">
        <f t="shared" si="361"/>
        <v>0</v>
      </c>
      <c r="L1034" s="110"/>
      <c r="M1034" s="110"/>
      <c r="N1034" s="3">
        <v>8</v>
      </c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1:24" s="3" customFormat="1" hidden="1">
      <c r="A1035" s="3" t="s">
        <v>289</v>
      </c>
      <c r="C1035" s="12"/>
      <c r="D1035" s="16" t="s">
        <v>291</v>
      </c>
      <c r="E1035" s="5">
        <f t="shared" si="362"/>
        <v>0</v>
      </c>
      <c r="F1035" s="5"/>
      <c r="G1035" s="5"/>
      <c r="H1035" s="110">
        <f t="shared" si="363"/>
        <v>0</v>
      </c>
      <c r="I1035" s="110"/>
      <c r="J1035" s="110"/>
      <c r="K1035" s="110">
        <f t="shared" si="361"/>
        <v>0</v>
      </c>
      <c r="L1035" s="110"/>
      <c r="M1035" s="110"/>
      <c r="N1035" s="3">
        <v>9</v>
      </c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1:24" s="3" customFormat="1" hidden="1">
      <c r="A1036" s="3" t="s">
        <v>289</v>
      </c>
      <c r="C1036" s="12"/>
      <c r="D1036" s="16" t="s">
        <v>100</v>
      </c>
      <c r="E1036" s="5">
        <f t="shared" si="362"/>
        <v>0</v>
      </c>
      <c r="F1036" s="5"/>
      <c r="G1036" s="5"/>
      <c r="H1036" s="110">
        <f t="shared" si="363"/>
        <v>0</v>
      </c>
      <c r="I1036" s="110"/>
      <c r="J1036" s="110"/>
      <c r="K1036" s="110">
        <f t="shared" si="361"/>
        <v>0</v>
      </c>
      <c r="L1036" s="110"/>
      <c r="M1036" s="110"/>
      <c r="N1036" s="3">
        <v>10</v>
      </c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1:24" s="3" customFormat="1" ht="33.75" hidden="1">
      <c r="A1037" s="3" t="s">
        <v>289</v>
      </c>
      <c r="C1037" s="12"/>
      <c r="D1037" s="16" t="s">
        <v>292</v>
      </c>
      <c r="E1037" s="5">
        <f t="shared" si="362"/>
        <v>0</v>
      </c>
      <c r="F1037" s="5"/>
      <c r="G1037" s="5"/>
      <c r="H1037" s="110">
        <f t="shared" si="363"/>
        <v>0</v>
      </c>
      <c r="I1037" s="110"/>
      <c r="J1037" s="110"/>
      <c r="K1037" s="110">
        <f t="shared" si="361"/>
        <v>0</v>
      </c>
      <c r="L1037" s="110"/>
      <c r="M1037" s="110"/>
      <c r="N1037" s="3">
        <v>11</v>
      </c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1:24" s="3" customFormat="1" ht="33.75" hidden="1">
      <c r="A1038" s="3" t="s">
        <v>289</v>
      </c>
      <c r="C1038" s="12"/>
      <c r="D1038" s="16" t="s">
        <v>293</v>
      </c>
      <c r="E1038" s="5">
        <f t="shared" si="362"/>
        <v>0</v>
      </c>
      <c r="F1038" s="5"/>
      <c r="G1038" s="5"/>
      <c r="H1038" s="110">
        <f t="shared" si="363"/>
        <v>0</v>
      </c>
      <c r="I1038" s="110"/>
      <c r="J1038" s="110"/>
      <c r="K1038" s="110">
        <f t="shared" si="361"/>
        <v>0</v>
      </c>
      <c r="L1038" s="110"/>
      <c r="M1038" s="110"/>
      <c r="N1038" s="3">
        <v>12</v>
      </c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1:24" s="3" customFormat="1" ht="22.5" hidden="1">
      <c r="A1039" s="3" t="s">
        <v>289</v>
      </c>
      <c r="C1039" s="12"/>
      <c r="D1039" s="16" t="s">
        <v>294</v>
      </c>
      <c r="E1039" s="5">
        <f t="shared" si="362"/>
        <v>0</v>
      </c>
      <c r="F1039" s="5"/>
      <c r="G1039" s="5"/>
      <c r="H1039" s="110">
        <f t="shared" si="363"/>
        <v>0</v>
      </c>
      <c r="I1039" s="110"/>
      <c r="J1039" s="110"/>
      <c r="K1039" s="110">
        <f t="shared" si="361"/>
        <v>0</v>
      </c>
      <c r="L1039" s="110"/>
      <c r="M1039" s="110"/>
      <c r="N1039" s="3">
        <v>13</v>
      </c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1:24" s="3" customFormat="1" ht="38.25" customHeight="1">
      <c r="A1040" s="3" t="str">
        <f t="shared" si="356"/>
        <v>b</v>
      </c>
      <c r="C1040" s="12"/>
      <c r="D1040" s="17" t="s">
        <v>296</v>
      </c>
      <c r="E1040" s="10"/>
      <c r="F1040" s="10"/>
      <c r="G1040" s="10"/>
      <c r="H1040" s="159"/>
      <c r="I1040" s="159"/>
      <c r="J1040" s="159"/>
      <c r="K1040" s="113">
        <f t="shared" si="361"/>
        <v>0</v>
      </c>
      <c r="L1040" s="113"/>
      <c r="M1040" s="113"/>
      <c r="N1040" s="3">
        <v>14</v>
      </c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1:24" ht="25.5" customHeight="1">
      <c r="A1041" s="21" t="str">
        <f t="shared" si="356"/>
        <v>a</v>
      </c>
      <c r="C1041" s="28"/>
      <c r="D1041" s="17" t="s">
        <v>297</v>
      </c>
      <c r="E1041" s="10">
        <f t="shared" ref="E1041:E1060" si="364">F1041+G1041</f>
        <v>398.346</v>
      </c>
      <c r="F1041" s="10">
        <v>398.346</v>
      </c>
      <c r="G1041" s="10"/>
      <c r="H1041" s="159">
        <f t="shared" ref="H1041:H1060" si="365">I1041+J1041</f>
        <v>459</v>
      </c>
      <c r="I1041" s="159">
        <v>459</v>
      </c>
      <c r="J1041" s="159"/>
      <c r="K1041" s="113">
        <f t="shared" si="361"/>
        <v>108.607</v>
      </c>
      <c r="L1041" s="113">
        <v>108.607</v>
      </c>
      <c r="M1041" s="113"/>
      <c r="N1041" s="3">
        <v>15</v>
      </c>
    </row>
    <row r="1042" spans="1:24" s="3" customFormat="1" ht="21.75" hidden="1" customHeight="1">
      <c r="A1042" s="3" t="str">
        <f t="shared" si="356"/>
        <v>b</v>
      </c>
      <c r="C1042" s="12"/>
      <c r="D1042" s="17" t="s">
        <v>298</v>
      </c>
      <c r="E1042" s="10">
        <f t="shared" si="364"/>
        <v>0</v>
      </c>
      <c r="F1042" s="10"/>
      <c r="G1042" s="10"/>
      <c r="H1042" s="159">
        <f t="shared" si="365"/>
        <v>0</v>
      </c>
      <c r="I1042" s="159"/>
      <c r="J1042" s="159"/>
      <c r="K1042" s="113">
        <f t="shared" si="361"/>
        <v>0</v>
      </c>
      <c r="L1042" s="113"/>
      <c r="M1042" s="113"/>
      <c r="N1042" s="3">
        <v>16</v>
      </c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1:24" s="3" customFormat="1" ht="19.5" hidden="1" customHeight="1">
      <c r="A1043" s="3" t="str">
        <f t="shared" si="356"/>
        <v>b</v>
      </c>
      <c r="C1043" s="12"/>
      <c r="D1043" s="17" t="s">
        <v>299</v>
      </c>
      <c r="E1043" s="10">
        <f t="shared" si="364"/>
        <v>0</v>
      </c>
      <c r="F1043" s="10"/>
      <c r="G1043" s="10"/>
      <c r="H1043" s="113">
        <f t="shared" si="365"/>
        <v>0</v>
      </c>
      <c r="I1043" s="113"/>
      <c r="J1043" s="113"/>
      <c r="K1043" s="113">
        <f t="shared" si="361"/>
        <v>0</v>
      </c>
      <c r="L1043" s="113"/>
      <c r="M1043" s="113"/>
      <c r="N1043" s="3">
        <v>17</v>
      </c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1:24" s="3" customFormat="1" ht="25.5" hidden="1" customHeight="1">
      <c r="A1044" s="3" t="str">
        <f t="shared" si="356"/>
        <v>b</v>
      </c>
      <c r="C1044" s="12"/>
      <c r="D1044" s="17" t="s">
        <v>300</v>
      </c>
      <c r="E1044" s="10">
        <f t="shared" si="364"/>
        <v>0</v>
      </c>
      <c r="F1044" s="10"/>
      <c r="G1044" s="10"/>
      <c r="H1044" s="113">
        <f t="shared" si="365"/>
        <v>0</v>
      </c>
      <c r="I1044" s="113"/>
      <c r="J1044" s="113"/>
      <c r="K1044" s="113">
        <f t="shared" si="361"/>
        <v>0</v>
      </c>
      <c r="L1044" s="113"/>
      <c r="M1044" s="113"/>
      <c r="N1044" s="3">
        <v>18</v>
      </c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1:24" s="3" customFormat="1" ht="20.25" customHeight="1">
      <c r="A1045" s="3" t="str">
        <f t="shared" si="356"/>
        <v>a</v>
      </c>
      <c r="C1045" s="12"/>
      <c r="D1045" s="18" t="s">
        <v>21</v>
      </c>
      <c r="E1045" s="9">
        <f t="shared" si="364"/>
        <v>3.9</v>
      </c>
      <c r="F1045" s="9">
        <v>3.9</v>
      </c>
      <c r="G1045" s="9"/>
      <c r="H1045" s="158">
        <f t="shared" si="365"/>
        <v>3</v>
      </c>
      <c r="I1045" s="158">
        <v>3</v>
      </c>
      <c r="J1045" s="158"/>
      <c r="K1045" s="112">
        <f t="shared" si="361"/>
        <v>0</v>
      </c>
      <c r="L1045" s="113"/>
      <c r="M1045" s="112"/>
      <c r="N1045" s="3">
        <v>19</v>
      </c>
      <c r="P1045" s="134"/>
      <c r="Q1045" s="4"/>
      <c r="R1045" s="4"/>
      <c r="S1045" s="4"/>
      <c r="T1045" s="4"/>
      <c r="U1045" s="4"/>
      <c r="V1045" s="4"/>
      <c r="W1045" s="4"/>
      <c r="X1045" s="4"/>
    </row>
    <row r="1046" spans="1:24" s="3" customFormat="1" ht="21.75" customHeight="1">
      <c r="A1046" s="3" t="str">
        <f t="shared" si="356"/>
        <v>b</v>
      </c>
      <c r="C1046" s="12"/>
      <c r="D1046" s="18" t="s">
        <v>120</v>
      </c>
      <c r="E1046" s="9">
        <f t="shared" si="364"/>
        <v>0</v>
      </c>
      <c r="F1046" s="9"/>
      <c r="G1046" s="9"/>
      <c r="H1046" s="158">
        <f t="shared" si="365"/>
        <v>0</v>
      </c>
      <c r="I1046" s="158"/>
      <c r="J1046" s="158"/>
      <c r="K1046" s="112">
        <f t="shared" si="361"/>
        <v>0</v>
      </c>
      <c r="L1046" s="112"/>
      <c r="M1046" s="112"/>
      <c r="N1046" s="3">
        <v>20</v>
      </c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1:24" ht="1.5" customHeight="1">
      <c r="A1047" s="21" t="str">
        <f t="shared" si="356"/>
        <v>b</v>
      </c>
      <c r="B1047" s="21" t="s">
        <v>114</v>
      </c>
      <c r="C1047" s="7" t="s">
        <v>367</v>
      </c>
      <c r="D1047" s="22"/>
      <c r="E1047" s="14">
        <f t="shared" si="364"/>
        <v>0</v>
      </c>
      <c r="F1047" s="5">
        <f>F1049+F1065+F1066</f>
        <v>0</v>
      </c>
      <c r="G1047" s="5">
        <f>G1049+G1065+G1066</f>
        <v>0</v>
      </c>
      <c r="H1047" s="157">
        <f t="shared" si="365"/>
        <v>0</v>
      </c>
      <c r="I1047" s="157">
        <f>I1049+I1065+I1066</f>
        <v>0</v>
      </c>
      <c r="J1047" s="157">
        <f>J1049+J1065+J1066</f>
        <v>0</v>
      </c>
      <c r="K1047" s="110">
        <f t="shared" si="361"/>
        <v>0</v>
      </c>
      <c r="L1047" s="110">
        <f>L1049+L1065+L1066</f>
        <v>0</v>
      </c>
      <c r="M1047" s="110">
        <f>M1049+M1065+M1066</f>
        <v>0</v>
      </c>
      <c r="N1047" s="3">
        <v>1</v>
      </c>
    </row>
    <row r="1048" spans="1:24" s="3" customFormat="1" ht="20.25" hidden="1" customHeight="1">
      <c r="A1048" s="3" t="str">
        <f t="shared" ref="A1048:A1111" si="366">IF((E1048+H1048+K1048)&gt;0,"a","b")</f>
        <v>b</v>
      </c>
      <c r="C1048" s="12"/>
      <c r="D1048" s="19" t="s">
        <v>99</v>
      </c>
      <c r="E1048" s="8">
        <f t="shared" si="364"/>
        <v>0</v>
      </c>
      <c r="F1048" s="8"/>
      <c r="G1048" s="8"/>
      <c r="H1048" s="111">
        <f t="shared" si="365"/>
        <v>0</v>
      </c>
      <c r="I1048" s="111"/>
      <c r="J1048" s="111"/>
      <c r="K1048" s="111">
        <f t="shared" si="361"/>
        <v>0</v>
      </c>
      <c r="L1048" s="111"/>
      <c r="M1048" s="111"/>
      <c r="N1048" s="3">
        <v>2</v>
      </c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1:24" ht="20.25" hidden="1" customHeight="1">
      <c r="A1049" s="21" t="str">
        <f t="shared" si="366"/>
        <v>b</v>
      </c>
      <c r="C1049" s="28"/>
      <c r="D1049" s="23" t="s">
        <v>5</v>
      </c>
      <c r="E1049" s="9">
        <f t="shared" si="364"/>
        <v>0</v>
      </c>
      <c r="F1049" s="9">
        <f>F1050+F1051+F1061+F1062+F1063+F1064</f>
        <v>0</v>
      </c>
      <c r="G1049" s="9">
        <f>G1050+G1051+G1061+G1062+G1063+G1064</f>
        <v>0</v>
      </c>
      <c r="H1049" s="112">
        <f t="shared" si="365"/>
        <v>0</v>
      </c>
      <c r="I1049" s="112">
        <f>I1050+I1051+I1061+I1062+I1063+I1064</f>
        <v>0</v>
      </c>
      <c r="J1049" s="112">
        <f>J1050+J1051+J1061+J1062+J1063+J1064</f>
        <v>0</v>
      </c>
      <c r="K1049" s="112">
        <f t="shared" si="361"/>
        <v>0</v>
      </c>
      <c r="L1049" s="112">
        <f>L1050+L1051+L1061+L1062+L1063+L1064</f>
        <v>0</v>
      </c>
      <c r="M1049" s="112">
        <f>M1050+M1051+M1061+M1062+M1063+M1064</f>
        <v>0</v>
      </c>
      <c r="N1049" s="3">
        <v>3</v>
      </c>
    </row>
    <row r="1050" spans="1:24" s="3" customFormat="1" ht="21" hidden="1" customHeight="1">
      <c r="A1050" s="3" t="str">
        <f t="shared" si="366"/>
        <v>b</v>
      </c>
      <c r="C1050" s="12"/>
      <c r="D1050" s="17" t="s">
        <v>301</v>
      </c>
      <c r="E1050" s="10">
        <f t="shared" si="364"/>
        <v>0</v>
      </c>
      <c r="F1050" s="10"/>
      <c r="G1050" s="10"/>
      <c r="H1050" s="113">
        <f t="shared" si="365"/>
        <v>0</v>
      </c>
      <c r="I1050" s="113"/>
      <c r="J1050" s="113"/>
      <c r="K1050" s="113">
        <f t="shared" si="361"/>
        <v>0</v>
      </c>
      <c r="L1050" s="113"/>
      <c r="M1050" s="113"/>
      <c r="N1050" s="3">
        <v>4</v>
      </c>
      <c r="P1050" s="4">
        <f>K1050-H1050</f>
        <v>0</v>
      </c>
      <c r="Q1050" s="4">
        <f>K1050-E1050</f>
        <v>0</v>
      </c>
      <c r="R1050" s="4">
        <f>H1050-E1050</f>
        <v>0</v>
      </c>
      <c r="S1050" s="4"/>
      <c r="T1050" s="4"/>
      <c r="U1050" s="4"/>
      <c r="V1050" s="4"/>
      <c r="W1050" s="4"/>
      <c r="X1050" s="4"/>
    </row>
    <row r="1051" spans="1:24" s="3" customFormat="1" ht="0.75" customHeight="1">
      <c r="A1051" s="3" t="str">
        <f t="shared" si="366"/>
        <v>b</v>
      </c>
      <c r="C1051" s="12"/>
      <c r="D1051" s="17" t="s">
        <v>295</v>
      </c>
      <c r="E1051" s="10">
        <f t="shared" si="364"/>
        <v>0</v>
      </c>
      <c r="F1051" s="10">
        <f>F1052+F1053+F1054+F1055+F1056+F1057+F1058+F1059</f>
        <v>0</v>
      </c>
      <c r="G1051" s="10">
        <f>G1052+G1053+G1054+G1055+G1056+G1057+G1058+G1059</f>
        <v>0</v>
      </c>
      <c r="H1051" s="159">
        <f t="shared" si="365"/>
        <v>0</v>
      </c>
      <c r="I1051" s="159">
        <f>I1052+I1053+I1054+I1055+I1056+I1057+I1058+I1059</f>
        <v>0</v>
      </c>
      <c r="J1051" s="159">
        <f>J1052+J1053+J1054+J1055+J1056+J1057+J1058+J1059</f>
        <v>0</v>
      </c>
      <c r="K1051" s="113">
        <f t="shared" si="361"/>
        <v>0</v>
      </c>
      <c r="L1051" s="113">
        <f>L1052+L1053+L1054+L1055+L1056+L1057+L1058+L1059</f>
        <v>0</v>
      </c>
      <c r="M1051" s="113">
        <f>M1052+M1053+M1054+M1055+M1056+M1057+M1058+M1059</f>
        <v>0</v>
      </c>
      <c r="N1051" s="3">
        <v>5</v>
      </c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1:24" s="3" customFormat="1" ht="19.5" hidden="1" customHeight="1">
      <c r="A1052" s="3" t="s">
        <v>289</v>
      </c>
      <c r="C1052" s="12"/>
      <c r="D1052" s="16" t="s">
        <v>290</v>
      </c>
      <c r="E1052" s="5">
        <f t="shared" si="364"/>
        <v>0</v>
      </c>
      <c r="F1052" s="5"/>
      <c r="G1052" s="5"/>
      <c r="H1052" s="110">
        <f t="shared" si="365"/>
        <v>0</v>
      </c>
      <c r="I1052" s="110"/>
      <c r="J1052" s="110"/>
      <c r="K1052" s="110">
        <f t="shared" si="361"/>
        <v>0</v>
      </c>
      <c r="L1052" s="110"/>
      <c r="M1052" s="110"/>
      <c r="N1052" s="3">
        <v>6</v>
      </c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1:24" s="3" customFormat="1" ht="18" hidden="1" customHeight="1">
      <c r="A1053" s="3" t="s">
        <v>289</v>
      </c>
      <c r="C1053" s="12"/>
      <c r="D1053" s="16" t="s">
        <v>102</v>
      </c>
      <c r="E1053" s="5">
        <f t="shared" si="364"/>
        <v>0</v>
      </c>
      <c r="F1053" s="5"/>
      <c r="G1053" s="5"/>
      <c r="H1053" s="110">
        <f t="shared" si="365"/>
        <v>0</v>
      </c>
      <c r="I1053" s="110"/>
      <c r="J1053" s="110"/>
      <c r="K1053" s="110">
        <f t="shared" si="361"/>
        <v>0</v>
      </c>
      <c r="L1053" s="110"/>
      <c r="M1053" s="110"/>
      <c r="N1053" s="3">
        <v>7</v>
      </c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1:24" s="3" customFormat="1" ht="17.25" hidden="1" customHeight="1">
      <c r="A1054" s="3" t="s">
        <v>289</v>
      </c>
      <c r="C1054" s="12"/>
      <c r="D1054" s="16" t="s">
        <v>101</v>
      </c>
      <c r="E1054" s="5">
        <f t="shared" si="364"/>
        <v>0</v>
      </c>
      <c r="F1054" s="5"/>
      <c r="G1054" s="5"/>
      <c r="H1054" s="110">
        <f t="shared" si="365"/>
        <v>0</v>
      </c>
      <c r="I1054" s="110"/>
      <c r="J1054" s="110"/>
      <c r="K1054" s="110">
        <f t="shared" si="361"/>
        <v>0</v>
      </c>
      <c r="L1054" s="110"/>
      <c r="M1054" s="110"/>
      <c r="N1054" s="3">
        <v>8</v>
      </c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1:24" s="3" customFormat="1" ht="17.25" hidden="1" customHeight="1">
      <c r="A1055" s="3" t="s">
        <v>289</v>
      </c>
      <c r="C1055" s="12"/>
      <c r="D1055" s="16" t="s">
        <v>291</v>
      </c>
      <c r="E1055" s="5">
        <f t="shared" si="364"/>
        <v>0</v>
      </c>
      <c r="F1055" s="5"/>
      <c r="G1055" s="5"/>
      <c r="H1055" s="110">
        <f t="shared" si="365"/>
        <v>0</v>
      </c>
      <c r="I1055" s="110"/>
      <c r="J1055" s="110"/>
      <c r="K1055" s="110">
        <f t="shared" si="361"/>
        <v>0</v>
      </c>
      <c r="L1055" s="110"/>
      <c r="M1055" s="110"/>
      <c r="N1055" s="3">
        <v>9</v>
      </c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1:24" s="3" customFormat="1" ht="18.75" hidden="1" customHeight="1">
      <c r="A1056" s="3" t="s">
        <v>289</v>
      </c>
      <c r="C1056" s="12"/>
      <c r="D1056" s="16" t="s">
        <v>100</v>
      </c>
      <c r="E1056" s="5">
        <f t="shared" si="364"/>
        <v>0</v>
      </c>
      <c r="F1056" s="5"/>
      <c r="G1056" s="5"/>
      <c r="H1056" s="110">
        <f t="shared" si="365"/>
        <v>0</v>
      </c>
      <c r="I1056" s="110"/>
      <c r="J1056" s="110"/>
      <c r="K1056" s="110">
        <f t="shared" si="361"/>
        <v>0</v>
      </c>
      <c r="L1056" s="110"/>
      <c r="M1056" s="110"/>
      <c r="N1056" s="3">
        <v>10</v>
      </c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1:24" s="3" customFormat="1" ht="18" hidden="1" customHeight="1">
      <c r="A1057" s="3" t="s">
        <v>289</v>
      </c>
      <c r="C1057" s="12"/>
      <c r="D1057" s="16" t="s">
        <v>292</v>
      </c>
      <c r="E1057" s="5">
        <f t="shared" si="364"/>
        <v>0</v>
      </c>
      <c r="F1057" s="5"/>
      <c r="G1057" s="5"/>
      <c r="H1057" s="110">
        <f t="shared" si="365"/>
        <v>0</v>
      </c>
      <c r="I1057" s="110"/>
      <c r="J1057" s="110"/>
      <c r="K1057" s="110">
        <f t="shared" si="361"/>
        <v>0</v>
      </c>
      <c r="L1057" s="110"/>
      <c r="M1057" s="110"/>
      <c r="N1057" s="3">
        <v>11</v>
      </c>
      <c r="O1057" s="3" t="s">
        <v>114</v>
      </c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1:24" s="3" customFormat="1" ht="18.75" hidden="1" customHeight="1">
      <c r="A1058" s="3" t="s">
        <v>289</v>
      </c>
      <c r="C1058" s="12"/>
      <c r="D1058" s="16" t="s">
        <v>293</v>
      </c>
      <c r="E1058" s="5">
        <f t="shared" si="364"/>
        <v>0</v>
      </c>
      <c r="F1058" s="5"/>
      <c r="G1058" s="5"/>
      <c r="H1058" s="110">
        <f t="shared" si="365"/>
        <v>0</v>
      </c>
      <c r="I1058" s="110"/>
      <c r="J1058" s="110"/>
      <c r="K1058" s="110">
        <f t="shared" si="361"/>
        <v>0</v>
      </c>
      <c r="L1058" s="110"/>
      <c r="M1058" s="110"/>
      <c r="N1058" s="3">
        <v>12</v>
      </c>
      <c r="O1058" s="3" t="s">
        <v>114</v>
      </c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1:24" s="3" customFormat="1" ht="18" hidden="1" customHeight="1">
      <c r="A1059" s="3" t="s">
        <v>289</v>
      </c>
      <c r="C1059" s="12"/>
      <c r="D1059" s="16" t="s">
        <v>294</v>
      </c>
      <c r="E1059" s="5">
        <f t="shared" si="364"/>
        <v>0</v>
      </c>
      <c r="F1059" s="5"/>
      <c r="G1059" s="5"/>
      <c r="H1059" s="110">
        <f t="shared" si="365"/>
        <v>0</v>
      </c>
      <c r="I1059" s="110"/>
      <c r="J1059" s="110"/>
      <c r="K1059" s="110">
        <f t="shared" si="361"/>
        <v>0</v>
      </c>
      <c r="L1059" s="110"/>
      <c r="M1059" s="110"/>
      <c r="N1059" s="3">
        <v>13</v>
      </c>
      <c r="O1059" s="3" t="s">
        <v>114</v>
      </c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1:24" s="3" customFormat="1" ht="17.25" hidden="1" customHeight="1">
      <c r="A1060" s="3" t="str">
        <f t="shared" si="366"/>
        <v>b</v>
      </c>
      <c r="C1060" s="12"/>
      <c r="D1060" s="17" t="s">
        <v>296</v>
      </c>
      <c r="E1060" s="10">
        <f t="shared" si="364"/>
        <v>0</v>
      </c>
      <c r="F1060" s="10"/>
      <c r="G1060" s="10"/>
      <c r="H1060" s="113">
        <f t="shared" si="365"/>
        <v>0</v>
      </c>
      <c r="I1060" s="113"/>
      <c r="J1060" s="113"/>
      <c r="K1060" s="113">
        <f t="shared" si="361"/>
        <v>0</v>
      </c>
      <c r="L1060" s="113"/>
      <c r="M1060" s="113"/>
      <c r="N1060" s="3">
        <v>14</v>
      </c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1:24" ht="15.75" hidden="1" customHeight="1">
      <c r="A1061" s="21" t="str">
        <f t="shared" si="366"/>
        <v>b</v>
      </c>
      <c r="C1061" s="28"/>
      <c r="D1061" s="17" t="s">
        <v>297</v>
      </c>
      <c r="E1061" s="10">
        <f t="shared" ref="E1061:E1079" si="367">F1061+G1061</f>
        <v>0</v>
      </c>
      <c r="F1061" s="10"/>
      <c r="G1061" s="10"/>
      <c r="H1061" s="113">
        <f t="shared" ref="H1061:H1079" si="368">I1061+J1061</f>
        <v>0</v>
      </c>
      <c r="I1061" s="113"/>
      <c r="J1061" s="113"/>
      <c r="K1061" s="113">
        <f t="shared" si="361"/>
        <v>0</v>
      </c>
      <c r="L1061" s="113"/>
      <c r="M1061" s="113"/>
      <c r="N1061" s="3">
        <v>15</v>
      </c>
    </row>
    <row r="1062" spans="1:24" s="3" customFormat="1" ht="15.75" hidden="1" customHeight="1">
      <c r="A1062" s="3" t="str">
        <f t="shared" si="366"/>
        <v>b</v>
      </c>
      <c r="C1062" s="12"/>
      <c r="D1062" s="17" t="s">
        <v>298</v>
      </c>
      <c r="E1062" s="10">
        <f t="shared" si="367"/>
        <v>0</v>
      </c>
      <c r="F1062" s="10"/>
      <c r="G1062" s="10"/>
      <c r="H1062" s="113">
        <f t="shared" si="368"/>
        <v>0</v>
      </c>
      <c r="I1062" s="113"/>
      <c r="J1062" s="113"/>
      <c r="K1062" s="113">
        <f t="shared" si="361"/>
        <v>0</v>
      </c>
      <c r="L1062" s="113"/>
      <c r="M1062" s="113"/>
      <c r="N1062" s="3">
        <v>16</v>
      </c>
      <c r="P1062" s="4"/>
      <c r="Q1062" s="4"/>
      <c r="R1062" s="4"/>
      <c r="S1062" s="4"/>
      <c r="T1062" s="4"/>
      <c r="U1062" s="4"/>
      <c r="V1062" s="4"/>
      <c r="W1062" s="4"/>
      <c r="X1062" s="4"/>
    </row>
    <row r="1063" spans="1:24" s="3" customFormat="1" ht="15.75" hidden="1" customHeight="1">
      <c r="A1063" s="3" t="str">
        <f t="shared" si="366"/>
        <v>b</v>
      </c>
      <c r="C1063" s="12"/>
      <c r="D1063" s="17" t="s">
        <v>299</v>
      </c>
      <c r="E1063" s="10">
        <f t="shared" si="367"/>
        <v>0</v>
      </c>
      <c r="F1063" s="10"/>
      <c r="G1063" s="10"/>
      <c r="H1063" s="113">
        <f t="shared" si="368"/>
        <v>0</v>
      </c>
      <c r="I1063" s="113"/>
      <c r="J1063" s="113"/>
      <c r="K1063" s="113">
        <f t="shared" si="361"/>
        <v>0</v>
      </c>
      <c r="L1063" s="113"/>
      <c r="M1063" s="113"/>
      <c r="N1063" s="3">
        <v>17</v>
      </c>
      <c r="P1063" s="4"/>
      <c r="Q1063" s="4"/>
      <c r="R1063" s="4"/>
      <c r="S1063" s="4"/>
      <c r="T1063" s="4"/>
      <c r="U1063" s="4"/>
      <c r="V1063" s="4"/>
      <c r="W1063" s="4"/>
      <c r="X1063" s="4"/>
    </row>
    <row r="1064" spans="1:24" s="3" customFormat="1" ht="15" hidden="1" customHeight="1">
      <c r="A1064" s="3" t="str">
        <f t="shared" si="366"/>
        <v>b</v>
      </c>
      <c r="C1064" s="12"/>
      <c r="D1064" s="17" t="s">
        <v>300</v>
      </c>
      <c r="E1064" s="10">
        <f t="shared" si="367"/>
        <v>0</v>
      </c>
      <c r="F1064" s="10"/>
      <c r="G1064" s="10"/>
      <c r="H1064" s="113">
        <f t="shared" si="368"/>
        <v>0</v>
      </c>
      <c r="I1064" s="113"/>
      <c r="J1064" s="113"/>
      <c r="K1064" s="113">
        <f t="shared" si="361"/>
        <v>0</v>
      </c>
      <c r="L1064" s="113"/>
      <c r="M1064" s="113"/>
      <c r="N1064" s="3">
        <v>18</v>
      </c>
      <c r="P1064" s="4"/>
      <c r="Q1064" s="4"/>
      <c r="R1064" s="4"/>
      <c r="S1064" s="4"/>
      <c r="T1064" s="4"/>
      <c r="U1064" s="4"/>
      <c r="V1064" s="4"/>
      <c r="W1064" s="4"/>
      <c r="X1064" s="4"/>
    </row>
    <row r="1065" spans="1:24" s="3" customFormat="1" ht="15" hidden="1" customHeight="1">
      <c r="A1065" s="3" t="str">
        <f t="shared" si="366"/>
        <v>b</v>
      </c>
      <c r="C1065" s="12"/>
      <c r="D1065" s="18" t="s">
        <v>21</v>
      </c>
      <c r="E1065" s="9">
        <f t="shared" si="367"/>
        <v>0</v>
      </c>
      <c r="F1065" s="9"/>
      <c r="G1065" s="9"/>
      <c r="H1065" s="112">
        <f t="shared" si="368"/>
        <v>0</v>
      </c>
      <c r="I1065" s="112"/>
      <c r="J1065" s="112"/>
      <c r="K1065" s="112">
        <f t="shared" si="361"/>
        <v>0</v>
      </c>
      <c r="L1065" s="112"/>
      <c r="M1065" s="112"/>
      <c r="N1065" s="3">
        <v>19</v>
      </c>
      <c r="P1065" s="4"/>
      <c r="Q1065" s="4"/>
      <c r="R1065" s="4"/>
      <c r="S1065" s="4"/>
      <c r="T1065" s="4"/>
      <c r="U1065" s="4"/>
      <c r="V1065" s="4"/>
      <c r="W1065" s="4"/>
      <c r="X1065" s="4"/>
    </row>
    <row r="1066" spans="1:24" s="3" customFormat="1" ht="18" hidden="1" customHeight="1">
      <c r="A1066" s="3" t="str">
        <f t="shared" si="366"/>
        <v>b</v>
      </c>
      <c r="C1066" s="12"/>
      <c r="D1066" s="18" t="s">
        <v>120</v>
      </c>
      <c r="E1066" s="9">
        <f t="shared" si="367"/>
        <v>0</v>
      </c>
      <c r="F1066" s="9"/>
      <c r="G1066" s="9"/>
      <c r="H1066" s="112">
        <f t="shared" si="368"/>
        <v>0</v>
      </c>
      <c r="I1066" s="112"/>
      <c r="J1066" s="112"/>
      <c r="K1066" s="112">
        <f t="shared" si="361"/>
        <v>0</v>
      </c>
      <c r="L1066" s="112"/>
      <c r="M1066" s="112"/>
      <c r="N1066" s="3">
        <v>20</v>
      </c>
      <c r="P1066" s="4"/>
      <c r="Q1066" s="4"/>
      <c r="R1066" s="4"/>
      <c r="S1066" s="4"/>
      <c r="T1066" s="4"/>
      <c r="U1066" s="4"/>
      <c r="V1066" s="4"/>
      <c r="W1066" s="4"/>
      <c r="X1066" s="4"/>
    </row>
    <row r="1067" spans="1:24" ht="1.5" customHeight="1">
      <c r="A1067" s="21" t="str">
        <f t="shared" si="366"/>
        <v>b</v>
      </c>
      <c r="B1067" s="21" t="s">
        <v>114</v>
      </c>
      <c r="C1067" s="7" t="s">
        <v>281</v>
      </c>
      <c r="D1067" s="22"/>
      <c r="E1067" s="176">
        <f t="shared" si="367"/>
        <v>0</v>
      </c>
      <c r="F1067" s="176">
        <f>F1069+F1085+F1086</f>
        <v>0</v>
      </c>
      <c r="G1067" s="5">
        <f>G1069+G1085+G1086</f>
        <v>0</v>
      </c>
      <c r="H1067" s="157">
        <f t="shared" si="368"/>
        <v>0</v>
      </c>
      <c r="I1067" s="157">
        <f>I1069+I1085+I1086</f>
        <v>0</v>
      </c>
      <c r="J1067" s="157">
        <f>J1069+J1085+J1086</f>
        <v>0</v>
      </c>
      <c r="K1067" s="110">
        <f t="shared" si="361"/>
        <v>0</v>
      </c>
      <c r="L1067" s="110">
        <f>L1069+L1085+L1086</f>
        <v>0</v>
      </c>
      <c r="M1067" s="110">
        <f>M1069+M1085+M1086</f>
        <v>0</v>
      </c>
      <c r="N1067" s="3">
        <v>1</v>
      </c>
    </row>
    <row r="1068" spans="1:24" s="3" customFormat="1" hidden="1">
      <c r="A1068" s="3" t="str">
        <f t="shared" si="366"/>
        <v>b</v>
      </c>
      <c r="C1068" s="12"/>
      <c r="D1068" s="19" t="s">
        <v>99</v>
      </c>
      <c r="E1068" s="8">
        <f t="shared" si="367"/>
        <v>0</v>
      </c>
      <c r="F1068" s="8"/>
      <c r="G1068" s="8"/>
      <c r="H1068" s="111">
        <f t="shared" si="368"/>
        <v>0</v>
      </c>
      <c r="I1068" s="111"/>
      <c r="J1068" s="111"/>
      <c r="K1068" s="111">
        <f t="shared" ref="K1068:K1131" si="369">L1068+M1068</f>
        <v>0</v>
      </c>
      <c r="L1068" s="111"/>
      <c r="M1068" s="111"/>
      <c r="N1068" s="3">
        <v>2</v>
      </c>
      <c r="P1068" s="4"/>
      <c r="Q1068" s="4"/>
      <c r="R1068" s="4"/>
      <c r="S1068" s="4"/>
      <c r="T1068" s="4"/>
      <c r="U1068" s="4"/>
      <c r="V1068" s="4"/>
      <c r="W1068" s="4"/>
      <c r="X1068" s="4"/>
    </row>
    <row r="1069" spans="1:24" hidden="1">
      <c r="A1069" s="21" t="str">
        <f t="shared" si="366"/>
        <v>b</v>
      </c>
      <c r="C1069" s="28"/>
      <c r="D1069" s="23" t="s">
        <v>5</v>
      </c>
      <c r="E1069" s="9">
        <f t="shared" si="367"/>
        <v>0</v>
      </c>
      <c r="F1069" s="9">
        <f>F1070+F1071+F1081+F1082+F1083+F1084</f>
        <v>0</v>
      </c>
      <c r="G1069" s="9">
        <f>G1070+G1071+G1081+G1082+G1083+G1084</f>
        <v>0</v>
      </c>
      <c r="H1069" s="112">
        <f t="shared" si="368"/>
        <v>0</v>
      </c>
      <c r="I1069" s="112">
        <f>I1070+I1071+I1081+I1082+I1083+I1084</f>
        <v>0</v>
      </c>
      <c r="J1069" s="112">
        <f>J1070+J1071+J1081+J1082+J1083+J1084</f>
        <v>0</v>
      </c>
      <c r="K1069" s="112">
        <f t="shared" si="369"/>
        <v>0</v>
      </c>
      <c r="L1069" s="112">
        <f>L1070+L1071+L1081+L1082+L1083+L1084</f>
        <v>0</v>
      </c>
      <c r="M1069" s="112">
        <f>M1070+M1071+M1081+M1082+M1083+M1084</f>
        <v>0</v>
      </c>
      <c r="N1069" s="3">
        <v>3</v>
      </c>
    </row>
    <row r="1070" spans="1:24" s="3" customFormat="1" hidden="1">
      <c r="A1070" s="3" t="str">
        <f t="shared" si="366"/>
        <v>b</v>
      </c>
      <c r="C1070" s="12"/>
      <c r="D1070" s="17" t="s">
        <v>301</v>
      </c>
      <c r="E1070" s="10">
        <f t="shared" si="367"/>
        <v>0</v>
      </c>
      <c r="F1070" s="10"/>
      <c r="G1070" s="10"/>
      <c r="H1070" s="113">
        <f t="shared" si="368"/>
        <v>0</v>
      </c>
      <c r="I1070" s="113"/>
      <c r="J1070" s="113"/>
      <c r="K1070" s="113">
        <f t="shared" si="369"/>
        <v>0</v>
      </c>
      <c r="L1070" s="113"/>
      <c r="M1070" s="113"/>
      <c r="N1070" s="3">
        <v>4</v>
      </c>
      <c r="P1070" s="4">
        <f>K1070-H1070</f>
        <v>0</v>
      </c>
      <c r="Q1070" s="4">
        <f>K1070-E1070</f>
        <v>0</v>
      </c>
      <c r="R1070" s="4">
        <f>H1070-E1070</f>
        <v>0</v>
      </c>
      <c r="S1070" s="4"/>
      <c r="T1070" s="4"/>
      <c r="U1070" s="4"/>
      <c r="V1070" s="4"/>
      <c r="W1070" s="4"/>
      <c r="X1070" s="4"/>
    </row>
    <row r="1071" spans="1:24" hidden="1">
      <c r="A1071" s="21" t="str">
        <f t="shared" si="366"/>
        <v>b</v>
      </c>
      <c r="C1071" s="28"/>
      <c r="D1071" s="17" t="s">
        <v>295</v>
      </c>
      <c r="E1071" s="10">
        <f t="shared" si="367"/>
        <v>0</v>
      </c>
      <c r="F1071" s="10">
        <f>F1072+F1073+F1074+F1075+F1076+F1077+F1078+F1079</f>
        <v>0</v>
      </c>
      <c r="G1071" s="10">
        <f>G1072+G1073+G1074+G1075+G1076+G1077+G1078+G1079</f>
        <v>0</v>
      </c>
      <c r="H1071" s="113">
        <f t="shared" si="368"/>
        <v>0</v>
      </c>
      <c r="I1071" s="113">
        <f>I1072+I1073+I1074+I1075+I1076+I1077+I1078+I1079</f>
        <v>0</v>
      </c>
      <c r="J1071" s="113">
        <f>J1072+J1073+J1074+J1075+J1076+J1077+J1078+J1079</f>
        <v>0</v>
      </c>
      <c r="K1071" s="113">
        <f t="shared" si="369"/>
        <v>0</v>
      </c>
      <c r="L1071" s="113">
        <f>L1072+L1073+L1074+L1075+L1076+L1077+L1078+L1079</f>
        <v>0</v>
      </c>
      <c r="M1071" s="113">
        <f>M1072+M1073+M1074+M1075+M1076+M1077+M1078+M1079</f>
        <v>0</v>
      </c>
      <c r="N1071" s="3">
        <v>5</v>
      </c>
    </row>
    <row r="1072" spans="1:24" s="3" customFormat="1" ht="22.5" hidden="1">
      <c r="A1072" s="3" t="s">
        <v>289</v>
      </c>
      <c r="C1072" s="12"/>
      <c r="D1072" s="16" t="s">
        <v>290</v>
      </c>
      <c r="E1072" s="5">
        <f t="shared" si="367"/>
        <v>0</v>
      </c>
      <c r="F1072" s="5"/>
      <c r="G1072" s="5"/>
      <c r="H1072" s="110">
        <f t="shared" si="368"/>
        <v>0</v>
      </c>
      <c r="I1072" s="110"/>
      <c r="J1072" s="110"/>
      <c r="K1072" s="110">
        <f t="shared" si="369"/>
        <v>0</v>
      </c>
      <c r="L1072" s="110"/>
      <c r="M1072" s="110"/>
      <c r="N1072" s="3">
        <v>6</v>
      </c>
      <c r="P1072" s="4"/>
      <c r="Q1072" s="4"/>
      <c r="R1072" s="4"/>
      <c r="S1072" s="4"/>
      <c r="T1072" s="4"/>
      <c r="U1072" s="4"/>
      <c r="V1072" s="4"/>
      <c r="W1072" s="4"/>
      <c r="X1072" s="4"/>
    </row>
    <row r="1073" spans="1:24" s="3" customFormat="1" hidden="1">
      <c r="A1073" s="3" t="s">
        <v>289</v>
      </c>
      <c r="C1073" s="12"/>
      <c r="D1073" s="16" t="s">
        <v>102</v>
      </c>
      <c r="E1073" s="5">
        <f t="shared" si="367"/>
        <v>0</v>
      </c>
      <c r="F1073" s="5"/>
      <c r="G1073" s="5"/>
      <c r="H1073" s="110">
        <f t="shared" si="368"/>
        <v>0</v>
      </c>
      <c r="I1073" s="110"/>
      <c r="J1073" s="110"/>
      <c r="K1073" s="110">
        <f t="shared" si="369"/>
        <v>0</v>
      </c>
      <c r="L1073" s="110"/>
      <c r="M1073" s="110"/>
      <c r="N1073" s="3">
        <v>7</v>
      </c>
      <c r="P1073" s="4"/>
      <c r="Q1073" s="4"/>
      <c r="R1073" s="4"/>
      <c r="S1073" s="4"/>
      <c r="T1073" s="4"/>
      <c r="U1073" s="4"/>
      <c r="V1073" s="4"/>
      <c r="W1073" s="4"/>
      <c r="X1073" s="4"/>
    </row>
    <row r="1074" spans="1:24" s="3" customFormat="1" hidden="1">
      <c r="A1074" s="3" t="s">
        <v>289</v>
      </c>
      <c r="C1074" s="12"/>
      <c r="D1074" s="16" t="s">
        <v>101</v>
      </c>
      <c r="E1074" s="5">
        <f t="shared" si="367"/>
        <v>0</v>
      </c>
      <c r="F1074" s="5"/>
      <c r="G1074" s="5"/>
      <c r="H1074" s="110">
        <f t="shared" si="368"/>
        <v>0</v>
      </c>
      <c r="I1074" s="110"/>
      <c r="J1074" s="110"/>
      <c r="K1074" s="110">
        <f t="shared" si="369"/>
        <v>0</v>
      </c>
      <c r="L1074" s="110"/>
      <c r="M1074" s="110"/>
      <c r="N1074" s="3">
        <v>8</v>
      </c>
      <c r="P1074" s="4"/>
      <c r="Q1074" s="4"/>
      <c r="R1074" s="4"/>
      <c r="S1074" s="4"/>
      <c r="T1074" s="4"/>
      <c r="U1074" s="4"/>
      <c r="V1074" s="4"/>
      <c r="W1074" s="4"/>
      <c r="X1074" s="4"/>
    </row>
    <row r="1075" spans="1:24" s="3" customFormat="1" hidden="1">
      <c r="A1075" s="3" t="s">
        <v>289</v>
      </c>
      <c r="C1075" s="12"/>
      <c r="D1075" s="16" t="s">
        <v>291</v>
      </c>
      <c r="E1075" s="5">
        <f t="shared" si="367"/>
        <v>0</v>
      </c>
      <c r="F1075" s="5"/>
      <c r="G1075" s="5"/>
      <c r="H1075" s="110">
        <f t="shared" si="368"/>
        <v>0</v>
      </c>
      <c r="I1075" s="110"/>
      <c r="J1075" s="110"/>
      <c r="K1075" s="110">
        <f t="shared" si="369"/>
        <v>0</v>
      </c>
      <c r="L1075" s="110"/>
      <c r="M1075" s="110"/>
      <c r="N1075" s="3">
        <v>9</v>
      </c>
      <c r="P1075" s="4"/>
      <c r="Q1075" s="4"/>
      <c r="R1075" s="4"/>
      <c r="S1075" s="4"/>
      <c r="T1075" s="4"/>
      <c r="U1075" s="4"/>
      <c r="V1075" s="4"/>
      <c r="W1075" s="4"/>
      <c r="X1075" s="4"/>
    </row>
    <row r="1076" spans="1:24" s="3" customFormat="1" hidden="1">
      <c r="A1076" s="3" t="s">
        <v>289</v>
      </c>
      <c r="C1076" s="12"/>
      <c r="D1076" s="16" t="s">
        <v>100</v>
      </c>
      <c r="E1076" s="5">
        <f t="shared" si="367"/>
        <v>0</v>
      </c>
      <c r="F1076" s="5"/>
      <c r="G1076" s="5"/>
      <c r="H1076" s="110">
        <f t="shared" si="368"/>
        <v>0</v>
      </c>
      <c r="I1076" s="110"/>
      <c r="J1076" s="110"/>
      <c r="K1076" s="110">
        <f t="shared" si="369"/>
        <v>0</v>
      </c>
      <c r="L1076" s="110"/>
      <c r="M1076" s="110"/>
      <c r="N1076" s="3">
        <v>10</v>
      </c>
      <c r="P1076" s="4"/>
      <c r="Q1076" s="4"/>
      <c r="R1076" s="4"/>
      <c r="S1076" s="4"/>
      <c r="T1076" s="4"/>
      <c r="U1076" s="4"/>
      <c r="V1076" s="4"/>
      <c r="W1076" s="4"/>
      <c r="X1076" s="4"/>
    </row>
    <row r="1077" spans="1:24" s="3" customFormat="1" ht="33.75" hidden="1">
      <c r="A1077" s="3" t="s">
        <v>289</v>
      </c>
      <c r="C1077" s="12"/>
      <c r="D1077" s="16" t="s">
        <v>292</v>
      </c>
      <c r="E1077" s="5">
        <f t="shared" si="367"/>
        <v>0</v>
      </c>
      <c r="F1077" s="5"/>
      <c r="G1077" s="5"/>
      <c r="H1077" s="110">
        <f t="shared" si="368"/>
        <v>0</v>
      </c>
      <c r="I1077" s="110"/>
      <c r="J1077" s="110"/>
      <c r="K1077" s="110">
        <f t="shared" si="369"/>
        <v>0</v>
      </c>
      <c r="L1077" s="110"/>
      <c r="M1077" s="110"/>
      <c r="N1077" s="3">
        <v>11</v>
      </c>
      <c r="P1077" s="4"/>
      <c r="Q1077" s="4"/>
      <c r="R1077" s="4"/>
      <c r="S1077" s="4"/>
      <c r="T1077" s="4"/>
      <c r="U1077" s="4"/>
      <c r="V1077" s="4"/>
      <c r="W1077" s="4"/>
      <c r="X1077" s="4"/>
    </row>
    <row r="1078" spans="1:24" s="3" customFormat="1" ht="33.75" hidden="1">
      <c r="A1078" s="3" t="s">
        <v>289</v>
      </c>
      <c r="C1078" s="12"/>
      <c r="D1078" s="16" t="s">
        <v>293</v>
      </c>
      <c r="E1078" s="5">
        <f t="shared" si="367"/>
        <v>0</v>
      </c>
      <c r="F1078" s="5"/>
      <c r="G1078" s="5"/>
      <c r="H1078" s="110">
        <f t="shared" si="368"/>
        <v>0</v>
      </c>
      <c r="I1078" s="110"/>
      <c r="J1078" s="110"/>
      <c r="K1078" s="110">
        <f t="shared" si="369"/>
        <v>0</v>
      </c>
      <c r="L1078" s="110"/>
      <c r="M1078" s="110"/>
      <c r="N1078" s="3">
        <v>12</v>
      </c>
      <c r="P1078" s="4"/>
      <c r="Q1078" s="4"/>
      <c r="R1078" s="4"/>
      <c r="S1078" s="4"/>
      <c r="T1078" s="4"/>
      <c r="U1078" s="4"/>
      <c r="V1078" s="4"/>
      <c r="W1078" s="4"/>
      <c r="X1078" s="4"/>
    </row>
    <row r="1079" spans="1:24" s="3" customFormat="1" ht="22.5" hidden="1">
      <c r="A1079" s="3" t="s">
        <v>289</v>
      </c>
      <c r="C1079" s="12"/>
      <c r="D1079" s="16" t="s">
        <v>294</v>
      </c>
      <c r="E1079" s="5">
        <f t="shared" si="367"/>
        <v>0</v>
      </c>
      <c r="F1079" s="5"/>
      <c r="G1079" s="5"/>
      <c r="H1079" s="110">
        <f t="shared" si="368"/>
        <v>0</v>
      </c>
      <c r="I1079" s="110"/>
      <c r="J1079" s="110"/>
      <c r="K1079" s="110">
        <f t="shared" si="369"/>
        <v>0</v>
      </c>
      <c r="L1079" s="110"/>
      <c r="M1079" s="110"/>
      <c r="N1079" s="3">
        <v>13</v>
      </c>
      <c r="P1079" s="4"/>
      <c r="Q1079" s="4"/>
      <c r="R1079" s="4"/>
      <c r="S1079" s="4"/>
      <c r="T1079" s="4"/>
      <c r="U1079" s="4"/>
      <c r="V1079" s="4"/>
      <c r="W1079" s="4"/>
      <c r="X1079" s="4"/>
    </row>
    <row r="1080" spans="1:24" s="3" customFormat="1" hidden="1">
      <c r="A1080" s="3" t="str">
        <f t="shared" si="366"/>
        <v>b</v>
      </c>
      <c r="C1080" s="12"/>
      <c r="D1080" s="17" t="s">
        <v>296</v>
      </c>
      <c r="E1080" s="10"/>
      <c r="F1080" s="10"/>
      <c r="G1080" s="10"/>
      <c r="H1080" s="113"/>
      <c r="I1080" s="113"/>
      <c r="J1080" s="113"/>
      <c r="K1080" s="113">
        <f t="shared" si="369"/>
        <v>0</v>
      </c>
      <c r="L1080" s="113"/>
      <c r="M1080" s="113"/>
      <c r="N1080" s="3">
        <v>14</v>
      </c>
      <c r="P1080" s="4"/>
      <c r="Q1080" s="4"/>
      <c r="R1080" s="4"/>
      <c r="S1080" s="4"/>
      <c r="T1080" s="4"/>
      <c r="U1080" s="4"/>
      <c r="V1080" s="4"/>
      <c r="W1080" s="4"/>
      <c r="X1080" s="4"/>
    </row>
    <row r="1081" spans="1:24" s="3" customFormat="1" hidden="1">
      <c r="A1081" s="3" t="str">
        <f t="shared" si="366"/>
        <v>b</v>
      </c>
      <c r="C1081" s="12"/>
      <c r="D1081" s="17" t="s">
        <v>297</v>
      </c>
      <c r="E1081" s="10">
        <f t="shared" ref="E1081:E1099" si="370">F1081+G1081</f>
        <v>0</v>
      </c>
      <c r="F1081" s="10"/>
      <c r="G1081" s="10"/>
      <c r="H1081" s="113">
        <f t="shared" ref="H1081:H1099" si="371">I1081+J1081</f>
        <v>0</v>
      </c>
      <c r="I1081" s="113"/>
      <c r="J1081" s="113"/>
      <c r="K1081" s="113">
        <f t="shared" si="369"/>
        <v>0</v>
      </c>
      <c r="L1081" s="113"/>
      <c r="M1081" s="113"/>
      <c r="N1081" s="3">
        <v>15</v>
      </c>
      <c r="P1081" s="4"/>
      <c r="Q1081" s="4"/>
      <c r="R1081" s="4"/>
      <c r="S1081" s="4"/>
      <c r="T1081" s="4"/>
      <c r="U1081" s="4"/>
      <c r="V1081" s="4"/>
      <c r="W1081" s="4"/>
      <c r="X1081" s="4"/>
    </row>
    <row r="1082" spans="1:24" s="3" customFormat="1" hidden="1">
      <c r="A1082" s="3" t="str">
        <f t="shared" si="366"/>
        <v>b</v>
      </c>
      <c r="C1082" s="12"/>
      <c r="D1082" s="17" t="s">
        <v>298</v>
      </c>
      <c r="E1082" s="10">
        <f t="shared" si="370"/>
        <v>0</v>
      </c>
      <c r="F1082" s="10"/>
      <c r="G1082" s="10"/>
      <c r="H1082" s="113">
        <f t="shared" si="371"/>
        <v>0</v>
      </c>
      <c r="I1082" s="113"/>
      <c r="J1082" s="113"/>
      <c r="K1082" s="113">
        <f t="shared" si="369"/>
        <v>0</v>
      </c>
      <c r="L1082" s="113"/>
      <c r="M1082" s="113"/>
      <c r="N1082" s="3">
        <v>16</v>
      </c>
      <c r="P1082" s="4"/>
      <c r="Q1082" s="4"/>
      <c r="R1082" s="4"/>
      <c r="S1082" s="4"/>
      <c r="T1082" s="4"/>
      <c r="U1082" s="4"/>
      <c r="V1082" s="4"/>
      <c r="W1082" s="4"/>
      <c r="X1082" s="4"/>
    </row>
    <row r="1083" spans="1:24" s="3" customFormat="1" hidden="1">
      <c r="A1083" s="3" t="str">
        <f t="shared" si="366"/>
        <v>b</v>
      </c>
      <c r="C1083" s="12"/>
      <c r="D1083" s="17" t="s">
        <v>299</v>
      </c>
      <c r="E1083" s="10">
        <f t="shared" si="370"/>
        <v>0</v>
      </c>
      <c r="F1083" s="10"/>
      <c r="G1083" s="10"/>
      <c r="H1083" s="113">
        <f t="shared" si="371"/>
        <v>0</v>
      </c>
      <c r="I1083" s="113"/>
      <c r="J1083" s="113"/>
      <c r="K1083" s="113">
        <f t="shared" si="369"/>
        <v>0</v>
      </c>
      <c r="L1083" s="113"/>
      <c r="M1083" s="113"/>
      <c r="N1083" s="3">
        <v>17</v>
      </c>
      <c r="P1083" s="4"/>
      <c r="Q1083" s="4"/>
      <c r="R1083" s="4"/>
      <c r="S1083" s="4"/>
      <c r="T1083" s="4"/>
      <c r="U1083" s="4"/>
      <c r="V1083" s="4"/>
      <c r="W1083" s="4"/>
      <c r="X1083" s="4"/>
    </row>
    <row r="1084" spans="1:24" s="3" customFormat="1" hidden="1">
      <c r="A1084" s="3" t="str">
        <f t="shared" si="366"/>
        <v>b</v>
      </c>
      <c r="C1084" s="12"/>
      <c r="D1084" s="17" t="s">
        <v>300</v>
      </c>
      <c r="E1084" s="10">
        <f t="shared" si="370"/>
        <v>0</v>
      </c>
      <c r="F1084" s="10"/>
      <c r="G1084" s="10"/>
      <c r="H1084" s="113">
        <f t="shared" si="371"/>
        <v>0</v>
      </c>
      <c r="I1084" s="113"/>
      <c r="J1084" s="113"/>
      <c r="K1084" s="113">
        <f t="shared" si="369"/>
        <v>0</v>
      </c>
      <c r="L1084" s="113"/>
      <c r="M1084" s="113"/>
      <c r="N1084" s="3">
        <v>18</v>
      </c>
      <c r="P1084" s="4"/>
      <c r="Q1084" s="4"/>
      <c r="R1084" s="4"/>
      <c r="S1084" s="4"/>
      <c r="T1084" s="4"/>
      <c r="U1084" s="4"/>
      <c r="V1084" s="4"/>
      <c r="W1084" s="4"/>
      <c r="X1084" s="4"/>
    </row>
    <row r="1085" spans="1:24" s="3" customFormat="1" hidden="1">
      <c r="A1085" s="3" t="str">
        <f t="shared" si="366"/>
        <v>b</v>
      </c>
      <c r="C1085" s="12"/>
      <c r="D1085" s="18" t="s">
        <v>21</v>
      </c>
      <c r="E1085" s="9">
        <f t="shared" si="370"/>
        <v>0</v>
      </c>
      <c r="F1085" s="9"/>
      <c r="G1085" s="9"/>
      <c r="H1085" s="112">
        <f t="shared" si="371"/>
        <v>0</v>
      </c>
      <c r="I1085" s="112"/>
      <c r="J1085" s="112"/>
      <c r="K1085" s="112">
        <f t="shared" si="369"/>
        <v>0</v>
      </c>
      <c r="L1085" s="112"/>
      <c r="M1085" s="112"/>
      <c r="N1085" s="3">
        <v>19</v>
      </c>
      <c r="P1085" s="4"/>
      <c r="Q1085" s="4"/>
      <c r="R1085" s="4"/>
      <c r="S1085" s="4"/>
      <c r="T1085" s="4"/>
      <c r="U1085" s="4"/>
      <c r="V1085" s="4"/>
      <c r="W1085" s="4"/>
      <c r="X1085" s="4"/>
    </row>
    <row r="1086" spans="1:24" s="3" customFormat="1" ht="12" hidden="1" customHeight="1">
      <c r="A1086" s="3" t="str">
        <f t="shared" si="366"/>
        <v>b</v>
      </c>
      <c r="C1086" s="12"/>
      <c r="D1086" s="18" t="s">
        <v>120</v>
      </c>
      <c r="E1086" s="9">
        <f t="shared" si="370"/>
        <v>0</v>
      </c>
      <c r="F1086" s="9"/>
      <c r="G1086" s="9"/>
      <c r="H1086" s="112">
        <f t="shared" si="371"/>
        <v>0</v>
      </c>
      <c r="I1086" s="112"/>
      <c r="J1086" s="112"/>
      <c r="K1086" s="112">
        <f t="shared" si="369"/>
        <v>0</v>
      </c>
      <c r="L1086" s="112"/>
      <c r="M1086" s="112"/>
      <c r="N1086" s="3">
        <v>20</v>
      </c>
      <c r="P1086" s="4"/>
      <c r="Q1086" s="4"/>
      <c r="R1086" s="4"/>
      <c r="S1086" s="4"/>
      <c r="T1086" s="4"/>
      <c r="U1086" s="4"/>
      <c r="V1086" s="4"/>
      <c r="W1086" s="4"/>
      <c r="X1086" s="4"/>
    </row>
    <row r="1087" spans="1:24" ht="0.75" customHeight="1">
      <c r="A1087" s="21" t="str">
        <f t="shared" si="366"/>
        <v>b</v>
      </c>
      <c r="B1087" s="21" t="s">
        <v>114</v>
      </c>
      <c r="C1087" s="7" t="s">
        <v>201</v>
      </c>
      <c r="D1087" s="22"/>
      <c r="E1087" s="176">
        <f t="shared" si="370"/>
        <v>0</v>
      </c>
      <c r="F1087" s="176">
        <f>F1089+F1105+F1106</f>
        <v>0</v>
      </c>
      <c r="G1087" s="5">
        <f>G1089+G1105+G1106</f>
        <v>0</v>
      </c>
      <c r="H1087" s="157">
        <f t="shared" si="371"/>
        <v>0</v>
      </c>
      <c r="I1087" s="157">
        <f>I1089+I1105+I1106</f>
        <v>0</v>
      </c>
      <c r="J1087" s="157">
        <f>J1089+J1105+J1106</f>
        <v>0</v>
      </c>
      <c r="K1087" s="110">
        <f t="shared" si="369"/>
        <v>0</v>
      </c>
      <c r="L1087" s="110">
        <f>L1089+L1105+L1106</f>
        <v>0</v>
      </c>
      <c r="M1087" s="110">
        <f>M1089+M1105+M1106</f>
        <v>0</v>
      </c>
      <c r="N1087" s="3">
        <v>1</v>
      </c>
    </row>
    <row r="1088" spans="1:24" s="3" customFormat="1" hidden="1">
      <c r="A1088" s="3" t="str">
        <f t="shared" si="366"/>
        <v>b</v>
      </c>
      <c r="C1088" s="12"/>
      <c r="D1088" s="19" t="s">
        <v>99</v>
      </c>
      <c r="E1088" s="8">
        <f t="shared" si="370"/>
        <v>0</v>
      </c>
      <c r="F1088" s="8"/>
      <c r="G1088" s="8"/>
      <c r="H1088" s="111">
        <f t="shared" si="371"/>
        <v>0</v>
      </c>
      <c r="I1088" s="111"/>
      <c r="J1088" s="111"/>
      <c r="K1088" s="111">
        <f t="shared" si="369"/>
        <v>0</v>
      </c>
      <c r="L1088" s="111"/>
      <c r="M1088" s="111"/>
      <c r="N1088" s="3">
        <v>2</v>
      </c>
      <c r="P1088" s="4"/>
      <c r="Q1088" s="4"/>
      <c r="R1088" s="4"/>
      <c r="S1088" s="4"/>
      <c r="T1088" s="4"/>
      <c r="U1088" s="4"/>
      <c r="V1088" s="4"/>
      <c r="W1088" s="4"/>
      <c r="X1088" s="4"/>
    </row>
    <row r="1089" spans="1:24" s="3" customFormat="1" hidden="1">
      <c r="A1089" s="3" t="str">
        <f t="shared" si="366"/>
        <v>b</v>
      </c>
      <c r="C1089" s="12"/>
      <c r="D1089" s="18" t="s">
        <v>5</v>
      </c>
      <c r="E1089" s="9">
        <f t="shared" si="370"/>
        <v>0</v>
      </c>
      <c r="F1089" s="9">
        <f>F1090+F1091+F1101+F1102+F1103+F1104</f>
        <v>0</v>
      </c>
      <c r="G1089" s="9">
        <f>G1090+G1091+G1101+G1102+G1103+G1104</f>
        <v>0</v>
      </c>
      <c r="H1089" s="112">
        <f t="shared" si="371"/>
        <v>0</v>
      </c>
      <c r="I1089" s="112">
        <f>I1090+I1091+I1101+I1102+I1103+I1104</f>
        <v>0</v>
      </c>
      <c r="J1089" s="112">
        <f>J1090+J1091+J1101+J1102+J1103+J1104</f>
        <v>0</v>
      </c>
      <c r="K1089" s="112">
        <f t="shared" si="369"/>
        <v>0</v>
      </c>
      <c r="L1089" s="112">
        <f>L1090+L1091+L1101+L1102+L1103+L1104</f>
        <v>0</v>
      </c>
      <c r="M1089" s="112">
        <f>M1090+M1091+M1101+M1102+M1103+M1104</f>
        <v>0</v>
      </c>
      <c r="N1089" s="3">
        <v>3</v>
      </c>
      <c r="P1089" s="4"/>
      <c r="Q1089" s="4"/>
      <c r="R1089" s="4"/>
      <c r="S1089" s="4"/>
      <c r="T1089" s="4"/>
      <c r="U1089" s="4"/>
      <c r="V1089" s="4"/>
      <c r="W1089" s="4"/>
      <c r="X1089" s="4"/>
    </row>
    <row r="1090" spans="1:24" s="3" customFormat="1" hidden="1">
      <c r="A1090" s="3" t="str">
        <f t="shared" si="366"/>
        <v>b</v>
      </c>
      <c r="C1090" s="12"/>
      <c r="D1090" s="17" t="s">
        <v>301</v>
      </c>
      <c r="E1090" s="10">
        <f t="shared" si="370"/>
        <v>0</v>
      </c>
      <c r="F1090" s="10"/>
      <c r="G1090" s="10"/>
      <c r="H1090" s="113">
        <f t="shared" si="371"/>
        <v>0</v>
      </c>
      <c r="I1090" s="113"/>
      <c r="J1090" s="113"/>
      <c r="K1090" s="113">
        <f t="shared" si="369"/>
        <v>0</v>
      </c>
      <c r="L1090" s="113"/>
      <c r="M1090" s="113"/>
      <c r="N1090" s="3">
        <v>4</v>
      </c>
      <c r="P1090" s="4">
        <f>K1090-H1090</f>
        <v>0</v>
      </c>
      <c r="Q1090" s="4">
        <f>K1090-E1090</f>
        <v>0</v>
      </c>
      <c r="R1090" s="4">
        <f>H1090-E1090</f>
        <v>0</v>
      </c>
      <c r="S1090" s="4"/>
      <c r="T1090" s="4"/>
      <c r="U1090" s="4"/>
      <c r="V1090" s="4"/>
      <c r="W1090" s="4"/>
      <c r="X1090" s="4"/>
    </row>
    <row r="1091" spans="1:24" s="3" customFormat="1" hidden="1">
      <c r="A1091" s="3" t="str">
        <f t="shared" si="366"/>
        <v>b</v>
      </c>
      <c r="C1091" s="12"/>
      <c r="D1091" s="17" t="s">
        <v>295</v>
      </c>
      <c r="E1091" s="10">
        <f t="shared" si="370"/>
        <v>0</v>
      </c>
      <c r="F1091" s="10">
        <f>F1092+F1093+F1094+F1095+F1096+F1097+F1098+F1099</f>
        <v>0</v>
      </c>
      <c r="G1091" s="10">
        <f>G1092+G1093+G1094+G1095+G1096+G1097+G1098+G1099</f>
        <v>0</v>
      </c>
      <c r="H1091" s="113">
        <f t="shared" si="371"/>
        <v>0</v>
      </c>
      <c r="I1091" s="113">
        <f>I1092+I1093+I1094+I1095+I1096+I1097+I1098+I1099</f>
        <v>0</v>
      </c>
      <c r="J1091" s="113">
        <f>J1092+J1093+J1094+J1095+J1096+J1097+J1098+J1099</f>
        <v>0</v>
      </c>
      <c r="K1091" s="113">
        <f t="shared" si="369"/>
        <v>0</v>
      </c>
      <c r="L1091" s="113">
        <f>L1092+L1093+L1094+L1095+L1096+L1097+L1098+L1099</f>
        <v>0</v>
      </c>
      <c r="M1091" s="113">
        <f>M1092+M1093+M1094+M1095+M1096+M1097+M1098+M1099</f>
        <v>0</v>
      </c>
      <c r="N1091" s="3">
        <v>5</v>
      </c>
      <c r="P1091" s="4"/>
      <c r="Q1091" s="4"/>
      <c r="R1091" s="4"/>
      <c r="S1091" s="4"/>
      <c r="T1091" s="4"/>
      <c r="U1091" s="4"/>
      <c r="V1091" s="4"/>
      <c r="W1091" s="4"/>
      <c r="X1091" s="4"/>
    </row>
    <row r="1092" spans="1:24" s="3" customFormat="1" ht="22.5" hidden="1">
      <c r="A1092" s="3" t="s">
        <v>289</v>
      </c>
      <c r="C1092" s="12"/>
      <c r="D1092" s="16" t="s">
        <v>290</v>
      </c>
      <c r="E1092" s="5">
        <f t="shared" si="370"/>
        <v>0</v>
      </c>
      <c r="F1092" s="5"/>
      <c r="G1092" s="5"/>
      <c r="H1092" s="110">
        <f t="shared" si="371"/>
        <v>0</v>
      </c>
      <c r="I1092" s="110"/>
      <c r="J1092" s="110"/>
      <c r="K1092" s="110">
        <f t="shared" si="369"/>
        <v>0</v>
      </c>
      <c r="L1092" s="110"/>
      <c r="M1092" s="110"/>
      <c r="N1092" s="3">
        <v>6</v>
      </c>
      <c r="P1092" s="4"/>
      <c r="Q1092" s="4"/>
      <c r="R1092" s="4"/>
      <c r="S1092" s="4"/>
      <c r="T1092" s="4"/>
      <c r="U1092" s="4"/>
      <c r="V1092" s="4"/>
      <c r="W1092" s="4"/>
      <c r="X1092" s="4"/>
    </row>
    <row r="1093" spans="1:24" s="3" customFormat="1" hidden="1">
      <c r="A1093" s="3" t="s">
        <v>289</v>
      </c>
      <c r="C1093" s="12"/>
      <c r="D1093" s="16" t="s">
        <v>102</v>
      </c>
      <c r="E1093" s="5">
        <f t="shared" si="370"/>
        <v>0</v>
      </c>
      <c r="F1093" s="5"/>
      <c r="G1093" s="5"/>
      <c r="H1093" s="110">
        <f t="shared" si="371"/>
        <v>0</v>
      </c>
      <c r="I1093" s="110"/>
      <c r="J1093" s="110"/>
      <c r="K1093" s="110">
        <f t="shared" si="369"/>
        <v>0</v>
      </c>
      <c r="L1093" s="110"/>
      <c r="M1093" s="110"/>
      <c r="N1093" s="3">
        <v>7</v>
      </c>
      <c r="P1093" s="4"/>
      <c r="Q1093" s="4"/>
      <c r="R1093" s="4"/>
      <c r="S1093" s="4"/>
      <c r="T1093" s="4"/>
      <c r="U1093" s="4"/>
      <c r="V1093" s="4"/>
      <c r="W1093" s="4"/>
      <c r="X1093" s="4"/>
    </row>
    <row r="1094" spans="1:24" s="3" customFormat="1" hidden="1">
      <c r="A1094" s="3" t="s">
        <v>289</v>
      </c>
      <c r="C1094" s="12"/>
      <c r="D1094" s="16" t="s">
        <v>101</v>
      </c>
      <c r="E1094" s="5">
        <f t="shared" si="370"/>
        <v>0</v>
      </c>
      <c r="F1094" s="5"/>
      <c r="G1094" s="5"/>
      <c r="H1094" s="110">
        <f t="shared" si="371"/>
        <v>0</v>
      </c>
      <c r="I1094" s="110"/>
      <c r="J1094" s="110"/>
      <c r="K1094" s="110">
        <f t="shared" si="369"/>
        <v>0</v>
      </c>
      <c r="L1094" s="110"/>
      <c r="M1094" s="110"/>
      <c r="N1094" s="3">
        <v>8</v>
      </c>
      <c r="P1094" s="4"/>
      <c r="Q1094" s="4"/>
      <c r="R1094" s="4"/>
      <c r="S1094" s="4"/>
      <c r="T1094" s="4"/>
      <c r="U1094" s="4"/>
      <c r="V1094" s="4"/>
      <c r="W1094" s="4"/>
      <c r="X1094" s="4"/>
    </row>
    <row r="1095" spans="1:24" s="3" customFormat="1" hidden="1">
      <c r="A1095" s="3" t="s">
        <v>289</v>
      </c>
      <c r="C1095" s="12"/>
      <c r="D1095" s="16" t="s">
        <v>291</v>
      </c>
      <c r="E1095" s="5">
        <f t="shared" si="370"/>
        <v>0</v>
      </c>
      <c r="F1095" s="5"/>
      <c r="G1095" s="5"/>
      <c r="H1095" s="110">
        <f t="shared" si="371"/>
        <v>0</v>
      </c>
      <c r="I1095" s="110"/>
      <c r="J1095" s="110"/>
      <c r="K1095" s="110">
        <f t="shared" si="369"/>
        <v>0</v>
      </c>
      <c r="L1095" s="110"/>
      <c r="M1095" s="110"/>
      <c r="N1095" s="3">
        <v>9</v>
      </c>
      <c r="P1095" s="4"/>
      <c r="Q1095" s="4"/>
      <c r="R1095" s="4"/>
      <c r="S1095" s="4"/>
      <c r="T1095" s="4"/>
      <c r="U1095" s="4"/>
      <c r="V1095" s="4"/>
      <c r="W1095" s="4"/>
      <c r="X1095" s="4"/>
    </row>
    <row r="1096" spans="1:24" s="3" customFormat="1" hidden="1">
      <c r="A1096" s="3" t="s">
        <v>289</v>
      </c>
      <c r="C1096" s="12"/>
      <c r="D1096" s="16" t="s">
        <v>100</v>
      </c>
      <c r="E1096" s="5">
        <f t="shared" si="370"/>
        <v>0</v>
      </c>
      <c r="F1096" s="5"/>
      <c r="G1096" s="5"/>
      <c r="H1096" s="110">
        <f t="shared" si="371"/>
        <v>0</v>
      </c>
      <c r="I1096" s="110"/>
      <c r="J1096" s="110"/>
      <c r="K1096" s="110">
        <f t="shared" si="369"/>
        <v>0</v>
      </c>
      <c r="L1096" s="110"/>
      <c r="M1096" s="110"/>
      <c r="N1096" s="3">
        <v>10</v>
      </c>
      <c r="P1096" s="4"/>
      <c r="Q1096" s="4"/>
      <c r="R1096" s="4"/>
      <c r="S1096" s="4"/>
      <c r="T1096" s="4"/>
      <c r="U1096" s="4"/>
      <c r="V1096" s="4"/>
      <c r="W1096" s="4"/>
      <c r="X1096" s="4"/>
    </row>
    <row r="1097" spans="1:24" s="3" customFormat="1" ht="33.75" hidden="1">
      <c r="A1097" s="3" t="s">
        <v>289</v>
      </c>
      <c r="C1097" s="12"/>
      <c r="D1097" s="16" t="s">
        <v>292</v>
      </c>
      <c r="E1097" s="5">
        <f t="shared" si="370"/>
        <v>0</v>
      </c>
      <c r="F1097" s="5"/>
      <c r="G1097" s="5"/>
      <c r="H1097" s="110">
        <f t="shared" si="371"/>
        <v>0</v>
      </c>
      <c r="I1097" s="110"/>
      <c r="J1097" s="110"/>
      <c r="K1097" s="110">
        <f t="shared" si="369"/>
        <v>0</v>
      </c>
      <c r="L1097" s="110"/>
      <c r="M1097" s="110"/>
      <c r="N1097" s="3">
        <v>11</v>
      </c>
      <c r="P1097" s="4"/>
      <c r="Q1097" s="4"/>
      <c r="R1097" s="4"/>
      <c r="S1097" s="4"/>
      <c r="T1097" s="4"/>
      <c r="U1097" s="4"/>
      <c r="V1097" s="4"/>
      <c r="W1097" s="4"/>
      <c r="X1097" s="4"/>
    </row>
    <row r="1098" spans="1:24" s="3" customFormat="1" ht="33.75" hidden="1">
      <c r="A1098" s="3" t="s">
        <v>289</v>
      </c>
      <c r="C1098" s="12"/>
      <c r="D1098" s="16" t="s">
        <v>293</v>
      </c>
      <c r="E1098" s="5">
        <f t="shared" si="370"/>
        <v>0</v>
      </c>
      <c r="F1098" s="5"/>
      <c r="G1098" s="5"/>
      <c r="H1098" s="110">
        <f t="shared" si="371"/>
        <v>0</v>
      </c>
      <c r="I1098" s="110"/>
      <c r="J1098" s="110"/>
      <c r="K1098" s="110">
        <f t="shared" si="369"/>
        <v>0</v>
      </c>
      <c r="L1098" s="110"/>
      <c r="M1098" s="110"/>
      <c r="N1098" s="3">
        <v>12</v>
      </c>
      <c r="P1098" s="4"/>
      <c r="Q1098" s="4"/>
      <c r="R1098" s="4"/>
      <c r="S1098" s="4"/>
      <c r="T1098" s="4"/>
      <c r="U1098" s="4"/>
      <c r="V1098" s="4"/>
      <c r="W1098" s="4"/>
      <c r="X1098" s="4"/>
    </row>
    <row r="1099" spans="1:24" s="3" customFormat="1" ht="22.5" hidden="1">
      <c r="A1099" s="3" t="s">
        <v>289</v>
      </c>
      <c r="C1099" s="12"/>
      <c r="D1099" s="16" t="s">
        <v>294</v>
      </c>
      <c r="E1099" s="5">
        <f t="shared" si="370"/>
        <v>0</v>
      </c>
      <c r="F1099" s="5"/>
      <c r="G1099" s="5"/>
      <c r="H1099" s="110">
        <f t="shared" si="371"/>
        <v>0</v>
      </c>
      <c r="I1099" s="110"/>
      <c r="J1099" s="110"/>
      <c r="K1099" s="110">
        <f t="shared" si="369"/>
        <v>0</v>
      </c>
      <c r="L1099" s="110"/>
      <c r="M1099" s="110"/>
      <c r="N1099" s="3">
        <v>13</v>
      </c>
      <c r="P1099" s="4"/>
      <c r="Q1099" s="4"/>
      <c r="R1099" s="4"/>
      <c r="S1099" s="4"/>
      <c r="T1099" s="4"/>
      <c r="U1099" s="4"/>
      <c r="V1099" s="4"/>
      <c r="W1099" s="4"/>
      <c r="X1099" s="4"/>
    </row>
    <row r="1100" spans="1:24" s="3" customFormat="1" hidden="1">
      <c r="A1100" s="3" t="str">
        <f t="shared" si="366"/>
        <v>b</v>
      </c>
      <c r="C1100" s="12"/>
      <c r="D1100" s="17" t="s">
        <v>296</v>
      </c>
      <c r="E1100" s="10"/>
      <c r="F1100" s="10"/>
      <c r="G1100" s="10"/>
      <c r="H1100" s="113"/>
      <c r="I1100" s="113"/>
      <c r="J1100" s="113"/>
      <c r="K1100" s="113">
        <f t="shared" si="369"/>
        <v>0</v>
      </c>
      <c r="L1100" s="113"/>
      <c r="M1100" s="113"/>
      <c r="N1100" s="3">
        <v>14</v>
      </c>
      <c r="P1100" s="4"/>
      <c r="Q1100" s="4"/>
      <c r="R1100" s="4"/>
      <c r="S1100" s="4"/>
      <c r="T1100" s="4"/>
      <c r="U1100" s="4"/>
      <c r="V1100" s="4"/>
      <c r="W1100" s="4"/>
      <c r="X1100" s="4"/>
    </row>
    <row r="1101" spans="1:24" s="3" customFormat="1" hidden="1">
      <c r="A1101" s="3" t="str">
        <f t="shared" si="366"/>
        <v>b</v>
      </c>
      <c r="C1101" s="12"/>
      <c r="D1101" s="17" t="s">
        <v>297</v>
      </c>
      <c r="E1101" s="10">
        <f t="shared" ref="E1101:E1106" si="372">F1101+G1101</f>
        <v>0</v>
      </c>
      <c r="F1101" s="10"/>
      <c r="G1101" s="10"/>
      <c r="H1101" s="113">
        <f t="shared" ref="H1101:H1106" si="373">I1101+J1101</f>
        <v>0</v>
      </c>
      <c r="I1101" s="113"/>
      <c r="J1101" s="113"/>
      <c r="K1101" s="113">
        <f t="shared" si="369"/>
        <v>0</v>
      </c>
      <c r="L1101" s="113"/>
      <c r="M1101" s="113"/>
      <c r="N1101" s="3">
        <v>15</v>
      </c>
      <c r="P1101" s="4"/>
      <c r="Q1101" s="4"/>
      <c r="R1101" s="4"/>
      <c r="S1101" s="4"/>
      <c r="T1101" s="4"/>
      <c r="U1101" s="4"/>
      <c r="V1101" s="4"/>
      <c r="W1101" s="4"/>
      <c r="X1101" s="4"/>
    </row>
    <row r="1102" spans="1:24" s="3" customFormat="1" hidden="1">
      <c r="A1102" s="3" t="str">
        <f t="shared" si="366"/>
        <v>b</v>
      </c>
      <c r="C1102" s="12"/>
      <c r="D1102" s="17" t="s">
        <v>298</v>
      </c>
      <c r="E1102" s="10">
        <f t="shared" si="372"/>
        <v>0</v>
      </c>
      <c r="F1102" s="10"/>
      <c r="G1102" s="10"/>
      <c r="H1102" s="113">
        <f t="shared" si="373"/>
        <v>0</v>
      </c>
      <c r="I1102" s="113"/>
      <c r="J1102" s="113"/>
      <c r="K1102" s="113">
        <f t="shared" si="369"/>
        <v>0</v>
      </c>
      <c r="L1102" s="113"/>
      <c r="M1102" s="113"/>
      <c r="N1102" s="3">
        <v>16</v>
      </c>
      <c r="P1102" s="4"/>
      <c r="Q1102" s="4"/>
      <c r="R1102" s="4"/>
      <c r="S1102" s="4"/>
      <c r="T1102" s="4"/>
      <c r="U1102" s="4"/>
      <c r="V1102" s="4"/>
      <c r="W1102" s="4"/>
      <c r="X1102" s="4"/>
    </row>
    <row r="1103" spans="1:24" s="3" customFormat="1" hidden="1">
      <c r="A1103" s="3" t="str">
        <f t="shared" si="366"/>
        <v>b</v>
      </c>
      <c r="C1103" s="12"/>
      <c r="D1103" s="17" t="s">
        <v>299</v>
      </c>
      <c r="E1103" s="10">
        <f t="shared" si="372"/>
        <v>0</v>
      </c>
      <c r="F1103" s="10"/>
      <c r="G1103" s="10"/>
      <c r="H1103" s="113">
        <f t="shared" si="373"/>
        <v>0</v>
      </c>
      <c r="I1103" s="113"/>
      <c r="J1103" s="113"/>
      <c r="K1103" s="113">
        <f t="shared" si="369"/>
        <v>0</v>
      </c>
      <c r="L1103" s="113"/>
      <c r="M1103" s="113"/>
      <c r="N1103" s="3">
        <v>17</v>
      </c>
      <c r="P1103" s="4"/>
      <c r="Q1103" s="4"/>
      <c r="R1103" s="4"/>
      <c r="S1103" s="4"/>
      <c r="T1103" s="4"/>
      <c r="U1103" s="4"/>
      <c r="V1103" s="4"/>
      <c r="W1103" s="4"/>
      <c r="X1103" s="4"/>
    </row>
    <row r="1104" spans="1:24" s="3" customFormat="1" hidden="1">
      <c r="A1104" s="3" t="str">
        <f t="shared" si="366"/>
        <v>b</v>
      </c>
      <c r="C1104" s="12"/>
      <c r="D1104" s="17" t="s">
        <v>300</v>
      </c>
      <c r="E1104" s="10">
        <f t="shared" si="372"/>
        <v>0</v>
      </c>
      <c r="F1104" s="10"/>
      <c r="G1104" s="10"/>
      <c r="H1104" s="113">
        <f t="shared" si="373"/>
        <v>0</v>
      </c>
      <c r="I1104" s="113"/>
      <c r="J1104" s="113"/>
      <c r="K1104" s="113">
        <f t="shared" si="369"/>
        <v>0</v>
      </c>
      <c r="L1104" s="113"/>
      <c r="M1104" s="113"/>
      <c r="N1104" s="3">
        <v>18</v>
      </c>
      <c r="P1104" s="4"/>
      <c r="Q1104" s="4"/>
      <c r="R1104" s="4"/>
      <c r="S1104" s="4"/>
      <c r="T1104" s="4"/>
      <c r="U1104" s="4"/>
      <c r="V1104" s="4"/>
      <c r="W1104" s="4"/>
      <c r="X1104" s="4"/>
    </row>
    <row r="1105" spans="1:24" hidden="1">
      <c r="A1105" s="21" t="str">
        <f t="shared" si="366"/>
        <v>b</v>
      </c>
      <c r="C1105" s="28"/>
      <c r="D1105" s="23" t="s">
        <v>21</v>
      </c>
      <c r="E1105" s="9">
        <f t="shared" si="372"/>
        <v>0</v>
      </c>
      <c r="F1105" s="9"/>
      <c r="G1105" s="9"/>
      <c r="H1105" s="112">
        <f t="shared" si="373"/>
        <v>0</v>
      </c>
      <c r="I1105" s="112"/>
      <c r="J1105" s="112"/>
      <c r="K1105" s="112">
        <f t="shared" si="369"/>
        <v>0</v>
      </c>
      <c r="L1105" s="112"/>
      <c r="M1105" s="112"/>
      <c r="N1105" s="3">
        <v>19</v>
      </c>
    </row>
    <row r="1106" spans="1:24" s="3" customFormat="1" ht="13.5" hidden="1" customHeight="1">
      <c r="A1106" s="3" t="str">
        <f t="shared" si="366"/>
        <v>b</v>
      </c>
      <c r="C1106" s="12"/>
      <c r="D1106" s="18" t="s">
        <v>120</v>
      </c>
      <c r="E1106" s="9">
        <f t="shared" si="372"/>
        <v>0</v>
      </c>
      <c r="F1106" s="9"/>
      <c r="G1106" s="9"/>
      <c r="H1106" s="112">
        <f t="shared" si="373"/>
        <v>0</v>
      </c>
      <c r="I1106" s="112"/>
      <c r="J1106" s="112"/>
      <c r="K1106" s="112">
        <f t="shared" si="369"/>
        <v>0</v>
      </c>
      <c r="L1106" s="112"/>
      <c r="M1106" s="112"/>
      <c r="N1106" s="3">
        <v>20</v>
      </c>
      <c r="P1106" s="4"/>
      <c r="Q1106" s="4"/>
      <c r="R1106" s="4"/>
      <c r="S1106" s="4"/>
      <c r="T1106" s="4"/>
      <c r="U1106" s="4"/>
      <c r="V1106" s="4"/>
      <c r="W1106" s="4"/>
      <c r="X1106" s="4"/>
    </row>
    <row r="1107" spans="1:24" ht="22.5">
      <c r="A1107" s="21" t="str">
        <f t="shared" si="366"/>
        <v>a</v>
      </c>
      <c r="B1107" s="21" t="s">
        <v>114</v>
      </c>
      <c r="C1107" s="7" t="s">
        <v>130</v>
      </c>
      <c r="D1107" s="22" t="s">
        <v>433</v>
      </c>
      <c r="E1107" s="110">
        <f t="shared" ref="E1107:J1107" si="374">E1127</f>
        <v>729.43799999999987</v>
      </c>
      <c r="F1107" s="110">
        <f t="shared" si="374"/>
        <v>729.43799999999987</v>
      </c>
      <c r="G1107" s="95">
        <f t="shared" si="374"/>
        <v>0</v>
      </c>
      <c r="H1107" s="157">
        <f>I1107+J1107</f>
        <v>867.6</v>
      </c>
      <c r="I1107" s="157">
        <f t="shared" si="374"/>
        <v>867.6</v>
      </c>
      <c r="J1107" s="157">
        <f t="shared" si="374"/>
        <v>0</v>
      </c>
      <c r="K1107" s="110">
        <f>L1107+M1107</f>
        <v>180.16800000000001</v>
      </c>
      <c r="L1107" s="110">
        <f>L1127</f>
        <v>180.16800000000001</v>
      </c>
      <c r="M1107" s="110">
        <f>M1127</f>
        <v>0</v>
      </c>
      <c r="N1107" s="3">
        <v>1</v>
      </c>
    </row>
    <row r="1108" spans="1:24">
      <c r="A1108" s="21" t="str">
        <f t="shared" si="366"/>
        <v>a</v>
      </c>
      <c r="C1108" s="28"/>
      <c r="D1108" s="19" t="s">
        <v>99</v>
      </c>
      <c r="E1108" s="170">
        <f t="shared" ref="E1108:J1126" si="375">E1128</f>
        <v>119</v>
      </c>
      <c r="F1108" s="170">
        <f t="shared" si="375"/>
        <v>119</v>
      </c>
      <c r="G1108" s="169">
        <f t="shared" si="375"/>
        <v>0</v>
      </c>
      <c r="H1108" s="207">
        <f>I1108+J1108</f>
        <v>119</v>
      </c>
      <c r="I1108" s="207">
        <f>I1128</f>
        <v>119</v>
      </c>
      <c r="J1108" s="157">
        <f t="shared" si="375"/>
        <v>0</v>
      </c>
      <c r="K1108" s="161">
        <f>L1108+M1108</f>
        <v>119</v>
      </c>
      <c r="L1108" s="165">
        <f t="shared" ref="L1108:M1126" si="376">L1128</f>
        <v>119</v>
      </c>
      <c r="M1108" s="110">
        <f t="shared" si="376"/>
        <v>0</v>
      </c>
      <c r="N1108" s="3">
        <v>2</v>
      </c>
    </row>
    <row r="1109" spans="1:24">
      <c r="A1109" s="21" t="str">
        <f t="shared" si="366"/>
        <v>a</v>
      </c>
      <c r="C1109" s="28"/>
      <c r="D1109" s="23" t="s">
        <v>5</v>
      </c>
      <c r="E1109" s="176">
        <f t="shared" si="375"/>
        <v>721.73800000000006</v>
      </c>
      <c r="F1109" s="176">
        <f t="shared" si="375"/>
        <v>721.73800000000006</v>
      </c>
      <c r="G1109" s="95">
        <f t="shared" si="375"/>
        <v>0</v>
      </c>
      <c r="H1109" s="157">
        <f>I1109+J1109</f>
        <v>846.69999999999993</v>
      </c>
      <c r="I1109" s="157">
        <f t="shared" si="375"/>
        <v>846.69999999999993</v>
      </c>
      <c r="J1109" s="157">
        <f t="shared" si="375"/>
        <v>0</v>
      </c>
      <c r="K1109" s="112">
        <f>L1109+M1109</f>
        <v>180.16800000000001</v>
      </c>
      <c r="L1109" s="110">
        <f t="shared" si="376"/>
        <v>180.16800000000001</v>
      </c>
      <c r="M1109" s="110">
        <f t="shared" si="376"/>
        <v>0</v>
      </c>
      <c r="N1109" s="3">
        <v>3</v>
      </c>
    </row>
    <row r="1110" spans="1:24" hidden="1">
      <c r="A1110" s="21" t="str">
        <f t="shared" si="366"/>
        <v>b</v>
      </c>
      <c r="C1110" s="28"/>
      <c r="D1110" s="17" t="s">
        <v>301</v>
      </c>
      <c r="E1110" s="95">
        <f t="shared" si="375"/>
        <v>0</v>
      </c>
      <c r="F1110" s="95">
        <f t="shared" si="375"/>
        <v>0</v>
      </c>
      <c r="G1110" s="95">
        <f t="shared" si="375"/>
        <v>0</v>
      </c>
      <c r="H1110" s="110">
        <f t="shared" si="375"/>
        <v>0</v>
      </c>
      <c r="I1110" s="110">
        <f t="shared" si="375"/>
        <v>0</v>
      </c>
      <c r="J1110" s="110">
        <f t="shared" si="375"/>
        <v>0</v>
      </c>
      <c r="K1110" s="113">
        <f t="shared" si="369"/>
        <v>0</v>
      </c>
      <c r="L1110" s="110">
        <f t="shared" si="376"/>
        <v>0</v>
      </c>
      <c r="M1110" s="110">
        <f t="shared" si="376"/>
        <v>0</v>
      </c>
      <c r="N1110" s="3">
        <v>4</v>
      </c>
      <c r="P1110" s="25"/>
    </row>
    <row r="1111" spans="1:24" hidden="1">
      <c r="A1111" s="21" t="str">
        <f t="shared" si="366"/>
        <v>b</v>
      </c>
      <c r="C1111" s="28"/>
      <c r="D1111" s="17" t="s">
        <v>295</v>
      </c>
      <c r="E1111" s="95">
        <f t="shared" si="375"/>
        <v>0</v>
      </c>
      <c r="F1111" s="95">
        <f t="shared" si="375"/>
        <v>0</v>
      </c>
      <c r="G1111" s="95">
        <f t="shared" si="375"/>
        <v>0</v>
      </c>
      <c r="H1111" s="110">
        <f t="shared" si="375"/>
        <v>0</v>
      </c>
      <c r="I1111" s="110">
        <f t="shared" si="375"/>
        <v>0</v>
      </c>
      <c r="J1111" s="110">
        <f t="shared" si="375"/>
        <v>0</v>
      </c>
      <c r="K1111" s="113">
        <f t="shared" si="369"/>
        <v>0</v>
      </c>
      <c r="L1111" s="110">
        <f t="shared" si="376"/>
        <v>0</v>
      </c>
      <c r="M1111" s="110">
        <f t="shared" si="376"/>
        <v>0</v>
      </c>
      <c r="N1111" s="3">
        <v>5</v>
      </c>
    </row>
    <row r="1112" spans="1:24" s="3" customFormat="1" ht="22.5" hidden="1">
      <c r="A1112" s="3" t="s">
        <v>289</v>
      </c>
      <c r="C1112" s="12"/>
      <c r="D1112" s="16" t="s">
        <v>290</v>
      </c>
      <c r="E1112" s="95">
        <f t="shared" si="375"/>
        <v>0</v>
      </c>
      <c r="F1112" s="95">
        <f t="shared" si="375"/>
        <v>0</v>
      </c>
      <c r="G1112" s="95">
        <f t="shared" si="375"/>
        <v>0</v>
      </c>
      <c r="H1112" s="110">
        <f t="shared" si="375"/>
        <v>0</v>
      </c>
      <c r="I1112" s="110">
        <f t="shared" si="375"/>
        <v>0</v>
      </c>
      <c r="J1112" s="110">
        <f t="shared" si="375"/>
        <v>0</v>
      </c>
      <c r="K1112" s="110">
        <f t="shared" si="369"/>
        <v>0</v>
      </c>
      <c r="L1112" s="110">
        <f t="shared" si="376"/>
        <v>0</v>
      </c>
      <c r="M1112" s="110">
        <f t="shared" si="376"/>
        <v>0</v>
      </c>
      <c r="N1112" s="3">
        <v>6</v>
      </c>
      <c r="P1112" s="4"/>
      <c r="Q1112" s="4"/>
      <c r="R1112" s="4"/>
      <c r="S1112" s="4"/>
      <c r="T1112" s="4"/>
      <c r="U1112" s="4"/>
      <c r="V1112" s="4"/>
      <c r="W1112" s="4"/>
      <c r="X1112" s="4"/>
    </row>
    <row r="1113" spans="1:24" s="3" customFormat="1" hidden="1">
      <c r="A1113" s="3" t="s">
        <v>289</v>
      </c>
      <c r="C1113" s="12"/>
      <c r="D1113" s="16" t="s">
        <v>102</v>
      </c>
      <c r="E1113" s="95">
        <f t="shared" si="375"/>
        <v>0</v>
      </c>
      <c r="F1113" s="95">
        <f t="shared" si="375"/>
        <v>0</v>
      </c>
      <c r="G1113" s="95">
        <f t="shared" si="375"/>
        <v>0</v>
      </c>
      <c r="H1113" s="110">
        <f t="shared" si="375"/>
        <v>0</v>
      </c>
      <c r="I1113" s="110">
        <f t="shared" si="375"/>
        <v>0</v>
      </c>
      <c r="J1113" s="110">
        <f t="shared" si="375"/>
        <v>0</v>
      </c>
      <c r="K1113" s="110">
        <f t="shared" si="369"/>
        <v>0</v>
      </c>
      <c r="L1113" s="110">
        <f t="shared" si="376"/>
        <v>0</v>
      </c>
      <c r="M1113" s="110">
        <f t="shared" si="376"/>
        <v>0</v>
      </c>
      <c r="N1113" s="3">
        <v>7</v>
      </c>
      <c r="P1113" s="4"/>
      <c r="Q1113" s="4"/>
      <c r="R1113" s="4"/>
      <c r="S1113" s="4"/>
      <c r="T1113" s="4"/>
      <c r="U1113" s="4"/>
      <c r="V1113" s="4"/>
      <c r="W1113" s="4"/>
      <c r="X1113" s="4"/>
    </row>
    <row r="1114" spans="1:24" s="3" customFormat="1" hidden="1">
      <c r="A1114" s="3" t="s">
        <v>289</v>
      </c>
      <c r="C1114" s="12"/>
      <c r="D1114" s="16" t="s">
        <v>101</v>
      </c>
      <c r="E1114" s="95">
        <f t="shared" si="375"/>
        <v>0</v>
      </c>
      <c r="F1114" s="95">
        <f t="shared" si="375"/>
        <v>0</v>
      </c>
      <c r="G1114" s="95">
        <f t="shared" si="375"/>
        <v>0</v>
      </c>
      <c r="H1114" s="110">
        <f t="shared" si="375"/>
        <v>0</v>
      </c>
      <c r="I1114" s="110">
        <f t="shared" si="375"/>
        <v>0</v>
      </c>
      <c r="J1114" s="110">
        <f t="shared" si="375"/>
        <v>0</v>
      </c>
      <c r="K1114" s="110">
        <f t="shared" si="369"/>
        <v>0</v>
      </c>
      <c r="L1114" s="110">
        <f t="shared" si="376"/>
        <v>0</v>
      </c>
      <c r="M1114" s="110">
        <f t="shared" si="376"/>
        <v>0</v>
      </c>
      <c r="N1114" s="3">
        <v>8</v>
      </c>
      <c r="O1114" s="3" t="s">
        <v>114</v>
      </c>
      <c r="P1114" s="4"/>
      <c r="Q1114" s="4"/>
      <c r="R1114" s="4"/>
      <c r="S1114" s="4"/>
      <c r="T1114" s="4"/>
      <c r="U1114" s="4"/>
      <c r="V1114" s="4"/>
      <c r="W1114" s="4"/>
      <c r="X1114" s="4"/>
    </row>
    <row r="1115" spans="1:24" s="3" customFormat="1" hidden="1">
      <c r="A1115" s="3" t="s">
        <v>289</v>
      </c>
      <c r="C1115" s="12"/>
      <c r="D1115" s="16" t="s">
        <v>291</v>
      </c>
      <c r="E1115" s="95">
        <f t="shared" si="375"/>
        <v>0</v>
      </c>
      <c r="F1115" s="95">
        <f t="shared" si="375"/>
        <v>0</v>
      </c>
      <c r="G1115" s="95">
        <f t="shared" si="375"/>
        <v>0</v>
      </c>
      <c r="H1115" s="110">
        <f t="shared" si="375"/>
        <v>0</v>
      </c>
      <c r="I1115" s="110">
        <f t="shared" si="375"/>
        <v>0</v>
      </c>
      <c r="J1115" s="110">
        <f t="shared" si="375"/>
        <v>0</v>
      </c>
      <c r="K1115" s="110">
        <f t="shared" si="369"/>
        <v>0</v>
      </c>
      <c r="L1115" s="110">
        <f t="shared" si="376"/>
        <v>0</v>
      </c>
      <c r="M1115" s="110">
        <f t="shared" si="376"/>
        <v>0</v>
      </c>
      <c r="N1115" s="3">
        <v>9</v>
      </c>
      <c r="O1115" s="3" t="s">
        <v>114</v>
      </c>
      <c r="P1115" s="4"/>
      <c r="Q1115" s="4"/>
      <c r="R1115" s="4"/>
      <c r="S1115" s="4"/>
      <c r="T1115" s="4"/>
      <c r="U1115" s="4"/>
      <c r="V1115" s="4"/>
      <c r="W1115" s="4"/>
      <c r="X1115" s="4"/>
    </row>
    <row r="1116" spans="1:24" s="3" customFormat="1" hidden="1">
      <c r="A1116" s="3" t="s">
        <v>289</v>
      </c>
      <c r="C1116" s="12"/>
      <c r="D1116" s="16" t="s">
        <v>100</v>
      </c>
      <c r="E1116" s="95">
        <f t="shared" si="375"/>
        <v>0</v>
      </c>
      <c r="F1116" s="95">
        <f t="shared" si="375"/>
        <v>0</v>
      </c>
      <c r="G1116" s="95">
        <f t="shared" si="375"/>
        <v>0</v>
      </c>
      <c r="H1116" s="110">
        <f t="shared" si="375"/>
        <v>0</v>
      </c>
      <c r="I1116" s="110">
        <f t="shared" si="375"/>
        <v>0</v>
      </c>
      <c r="J1116" s="110">
        <f t="shared" si="375"/>
        <v>0</v>
      </c>
      <c r="K1116" s="110">
        <f t="shared" si="369"/>
        <v>0</v>
      </c>
      <c r="L1116" s="110">
        <f t="shared" si="376"/>
        <v>0</v>
      </c>
      <c r="M1116" s="110">
        <f t="shared" si="376"/>
        <v>0</v>
      </c>
      <c r="N1116" s="3">
        <v>10</v>
      </c>
      <c r="P1116" s="4"/>
      <c r="Q1116" s="4"/>
      <c r="R1116" s="4"/>
      <c r="S1116" s="4"/>
      <c r="T1116" s="4"/>
      <c r="U1116" s="4"/>
      <c r="V1116" s="4"/>
      <c r="W1116" s="4"/>
      <c r="X1116" s="4"/>
    </row>
    <row r="1117" spans="1:24" s="3" customFormat="1" ht="33.75" hidden="1">
      <c r="A1117" s="3" t="s">
        <v>289</v>
      </c>
      <c r="C1117" s="12"/>
      <c r="D1117" s="16" t="s">
        <v>292</v>
      </c>
      <c r="E1117" s="95">
        <f t="shared" si="375"/>
        <v>0</v>
      </c>
      <c r="F1117" s="95">
        <f t="shared" si="375"/>
        <v>0</v>
      </c>
      <c r="G1117" s="95">
        <f t="shared" si="375"/>
        <v>0</v>
      </c>
      <c r="H1117" s="110">
        <f t="shared" si="375"/>
        <v>0</v>
      </c>
      <c r="I1117" s="110">
        <f t="shared" si="375"/>
        <v>0</v>
      </c>
      <c r="J1117" s="110">
        <f t="shared" si="375"/>
        <v>0</v>
      </c>
      <c r="K1117" s="110">
        <f t="shared" si="369"/>
        <v>0</v>
      </c>
      <c r="L1117" s="110">
        <f t="shared" si="376"/>
        <v>0</v>
      </c>
      <c r="M1117" s="110">
        <f t="shared" si="376"/>
        <v>0</v>
      </c>
      <c r="N1117" s="3">
        <v>11</v>
      </c>
      <c r="O1117" s="3" t="s">
        <v>114</v>
      </c>
      <c r="P1117" s="4"/>
      <c r="Q1117" s="4"/>
      <c r="R1117" s="4"/>
      <c r="S1117" s="4"/>
      <c r="T1117" s="4"/>
      <c r="U1117" s="4"/>
      <c r="V1117" s="4"/>
      <c r="W1117" s="4"/>
      <c r="X1117" s="4"/>
    </row>
    <row r="1118" spans="1:24" s="3" customFormat="1" ht="33.75" hidden="1">
      <c r="A1118" s="3" t="s">
        <v>289</v>
      </c>
      <c r="C1118" s="12"/>
      <c r="D1118" s="16" t="s">
        <v>293</v>
      </c>
      <c r="E1118" s="95">
        <f t="shared" si="375"/>
        <v>0</v>
      </c>
      <c r="F1118" s="95">
        <f t="shared" si="375"/>
        <v>0</v>
      </c>
      <c r="G1118" s="95">
        <f t="shared" si="375"/>
        <v>0</v>
      </c>
      <c r="H1118" s="110">
        <f t="shared" si="375"/>
        <v>0</v>
      </c>
      <c r="I1118" s="110">
        <f t="shared" si="375"/>
        <v>0</v>
      </c>
      <c r="J1118" s="110">
        <f t="shared" si="375"/>
        <v>0</v>
      </c>
      <c r="K1118" s="110">
        <f t="shared" si="369"/>
        <v>0</v>
      </c>
      <c r="L1118" s="110">
        <f t="shared" si="376"/>
        <v>0</v>
      </c>
      <c r="M1118" s="110">
        <f t="shared" si="376"/>
        <v>0</v>
      </c>
      <c r="N1118" s="3">
        <v>12</v>
      </c>
      <c r="O1118" s="3" t="s">
        <v>114</v>
      </c>
      <c r="P1118" s="4"/>
      <c r="Q1118" s="4"/>
      <c r="R1118" s="4"/>
      <c r="S1118" s="4"/>
      <c r="T1118" s="4"/>
      <c r="U1118" s="4"/>
      <c r="V1118" s="4"/>
      <c r="W1118" s="4"/>
      <c r="X1118" s="4"/>
    </row>
    <row r="1119" spans="1:24" s="3" customFormat="1" ht="22.5" hidden="1">
      <c r="A1119" s="3" t="s">
        <v>289</v>
      </c>
      <c r="C1119" s="12"/>
      <c r="D1119" s="16" t="s">
        <v>294</v>
      </c>
      <c r="E1119" s="95">
        <f t="shared" si="375"/>
        <v>0</v>
      </c>
      <c r="F1119" s="95">
        <f t="shared" si="375"/>
        <v>0</v>
      </c>
      <c r="G1119" s="95">
        <f t="shared" si="375"/>
        <v>0</v>
      </c>
      <c r="H1119" s="110">
        <f t="shared" si="375"/>
        <v>0</v>
      </c>
      <c r="I1119" s="110">
        <f t="shared" si="375"/>
        <v>0</v>
      </c>
      <c r="J1119" s="110">
        <f t="shared" si="375"/>
        <v>0</v>
      </c>
      <c r="K1119" s="110">
        <f t="shared" si="369"/>
        <v>0</v>
      </c>
      <c r="L1119" s="110">
        <f t="shared" si="376"/>
        <v>0</v>
      </c>
      <c r="M1119" s="110">
        <f t="shared" si="376"/>
        <v>0</v>
      </c>
      <c r="N1119" s="3">
        <v>13</v>
      </c>
      <c r="O1119" s="3" t="s">
        <v>114</v>
      </c>
      <c r="P1119" s="4"/>
      <c r="Q1119" s="4"/>
      <c r="R1119" s="4"/>
      <c r="S1119" s="4"/>
      <c r="T1119" s="4"/>
      <c r="U1119" s="4"/>
      <c r="V1119" s="4"/>
      <c r="W1119" s="4"/>
      <c r="X1119" s="4"/>
    </row>
    <row r="1120" spans="1:24" s="3" customFormat="1" hidden="1">
      <c r="A1120" s="3" t="str">
        <f t="shared" ref="A1120:A1183" si="377">IF((E1120+H1120+K1120)&gt;0,"a","b")</f>
        <v>b</v>
      </c>
      <c r="C1120" s="12"/>
      <c r="D1120" s="17" t="s">
        <v>296</v>
      </c>
      <c r="E1120" s="95">
        <f t="shared" si="375"/>
        <v>0</v>
      </c>
      <c r="F1120" s="95">
        <f t="shared" si="375"/>
        <v>0</v>
      </c>
      <c r="G1120" s="95">
        <f t="shared" si="375"/>
        <v>0</v>
      </c>
      <c r="H1120" s="110">
        <f t="shared" si="375"/>
        <v>0</v>
      </c>
      <c r="I1120" s="110">
        <f t="shared" si="375"/>
        <v>0</v>
      </c>
      <c r="J1120" s="110">
        <f t="shared" si="375"/>
        <v>0</v>
      </c>
      <c r="K1120" s="113">
        <f t="shared" si="369"/>
        <v>0</v>
      </c>
      <c r="L1120" s="110">
        <f t="shared" si="376"/>
        <v>0</v>
      </c>
      <c r="M1120" s="110">
        <f t="shared" si="376"/>
        <v>0</v>
      </c>
      <c r="N1120" s="3">
        <v>14</v>
      </c>
      <c r="P1120" s="4"/>
      <c r="Q1120" s="4"/>
      <c r="R1120" s="4"/>
      <c r="S1120" s="4"/>
      <c r="T1120" s="4"/>
      <c r="U1120" s="4"/>
      <c r="V1120" s="4"/>
      <c r="W1120" s="4"/>
      <c r="X1120" s="4"/>
    </row>
    <row r="1121" spans="1:24">
      <c r="A1121" s="21" t="str">
        <f t="shared" si="377"/>
        <v>a</v>
      </c>
      <c r="C1121" s="28"/>
      <c r="D1121" s="17" t="s">
        <v>297</v>
      </c>
      <c r="E1121" s="176">
        <f t="shared" si="375"/>
        <v>721.73800000000006</v>
      </c>
      <c r="F1121" s="176">
        <f t="shared" si="375"/>
        <v>721.73800000000006</v>
      </c>
      <c r="G1121" s="95">
        <f t="shared" si="375"/>
        <v>0</v>
      </c>
      <c r="H1121" s="157">
        <f>I1121+J1121</f>
        <v>846.69999999999993</v>
      </c>
      <c r="I1121" s="157">
        <f t="shared" si="375"/>
        <v>846.69999999999993</v>
      </c>
      <c r="J1121" s="157">
        <f t="shared" si="375"/>
        <v>0</v>
      </c>
      <c r="K1121" s="113">
        <f>L1121+M1121</f>
        <v>180.16800000000001</v>
      </c>
      <c r="L1121" s="110">
        <f t="shared" si="376"/>
        <v>180.16800000000001</v>
      </c>
      <c r="M1121" s="110">
        <f t="shared" si="376"/>
        <v>0</v>
      </c>
      <c r="N1121" s="3">
        <v>15</v>
      </c>
    </row>
    <row r="1122" spans="1:24" s="3" customFormat="1" ht="0.75" customHeight="1">
      <c r="A1122" s="3" t="str">
        <f t="shared" si="377"/>
        <v>b</v>
      </c>
      <c r="C1122" s="12"/>
      <c r="D1122" s="17" t="s">
        <v>298</v>
      </c>
      <c r="E1122" s="176">
        <f t="shared" si="375"/>
        <v>0</v>
      </c>
      <c r="F1122" s="176">
        <f t="shared" si="375"/>
        <v>0</v>
      </c>
      <c r="G1122" s="95">
        <f t="shared" si="375"/>
        <v>0</v>
      </c>
      <c r="H1122" s="157">
        <f t="shared" si="375"/>
        <v>0</v>
      </c>
      <c r="I1122" s="157">
        <f t="shared" si="375"/>
        <v>0</v>
      </c>
      <c r="J1122" s="157">
        <f t="shared" si="375"/>
        <v>0</v>
      </c>
      <c r="K1122" s="113">
        <f t="shared" si="369"/>
        <v>0</v>
      </c>
      <c r="L1122" s="110">
        <f t="shared" si="376"/>
        <v>0</v>
      </c>
      <c r="M1122" s="110">
        <f t="shared" si="376"/>
        <v>0</v>
      </c>
      <c r="N1122" s="3">
        <v>16</v>
      </c>
      <c r="P1122" s="4"/>
      <c r="Q1122" s="4"/>
      <c r="R1122" s="4"/>
      <c r="S1122" s="4"/>
      <c r="T1122" s="4"/>
      <c r="U1122" s="4"/>
      <c r="V1122" s="4"/>
      <c r="W1122" s="4"/>
      <c r="X1122" s="4"/>
    </row>
    <row r="1123" spans="1:24" s="3" customFormat="1" hidden="1">
      <c r="A1123" s="3" t="str">
        <f t="shared" si="377"/>
        <v>b</v>
      </c>
      <c r="C1123" s="12"/>
      <c r="D1123" s="17" t="s">
        <v>299</v>
      </c>
      <c r="E1123" s="95">
        <f t="shared" si="375"/>
        <v>0</v>
      </c>
      <c r="F1123" s="95">
        <f t="shared" si="375"/>
        <v>0</v>
      </c>
      <c r="G1123" s="95">
        <f t="shared" si="375"/>
        <v>0</v>
      </c>
      <c r="H1123" s="110">
        <f t="shared" si="375"/>
        <v>0</v>
      </c>
      <c r="I1123" s="110">
        <f t="shared" si="375"/>
        <v>0</v>
      </c>
      <c r="J1123" s="110">
        <f t="shared" si="375"/>
        <v>0</v>
      </c>
      <c r="K1123" s="113">
        <f t="shared" si="369"/>
        <v>0</v>
      </c>
      <c r="L1123" s="110">
        <f t="shared" si="376"/>
        <v>0</v>
      </c>
      <c r="M1123" s="110">
        <f t="shared" si="376"/>
        <v>0</v>
      </c>
      <c r="N1123" s="3">
        <v>17</v>
      </c>
      <c r="P1123" s="4"/>
      <c r="Q1123" s="4"/>
      <c r="R1123" s="4"/>
      <c r="S1123" s="4"/>
      <c r="T1123" s="4"/>
      <c r="U1123" s="4"/>
      <c r="V1123" s="4"/>
      <c r="W1123" s="4"/>
      <c r="X1123" s="4"/>
    </row>
    <row r="1124" spans="1:24" s="3" customFormat="1" hidden="1">
      <c r="A1124" s="3" t="str">
        <f t="shared" si="377"/>
        <v>b</v>
      </c>
      <c r="C1124" s="12"/>
      <c r="D1124" s="17" t="s">
        <v>300</v>
      </c>
      <c r="E1124" s="95">
        <f t="shared" si="375"/>
        <v>0</v>
      </c>
      <c r="F1124" s="95">
        <f t="shared" si="375"/>
        <v>0</v>
      </c>
      <c r="G1124" s="95">
        <f t="shared" si="375"/>
        <v>0</v>
      </c>
      <c r="H1124" s="110">
        <f t="shared" si="375"/>
        <v>0</v>
      </c>
      <c r="I1124" s="110">
        <f t="shared" si="375"/>
        <v>0</v>
      </c>
      <c r="J1124" s="110">
        <f t="shared" si="375"/>
        <v>0</v>
      </c>
      <c r="K1124" s="113">
        <f t="shared" si="369"/>
        <v>0</v>
      </c>
      <c r="L1124" s="110">
        <f t="shared" si="376"/>
        <v>0</v>
      </c>
      <c r="M1124" s="110">
        <f t="shared" si="376"/>
        <v>0</v>
      </c>
      <c r="N1124" s="3">
        <v>18</v>
      </c>
      <c r="P1124" s="4"/>
      <c r="Q1124" s="4"/>
      <c r="R1124" s="4"/>
      <c r="S1124" s="4"/>
      <c r="T1124" s="4"/>
      <c r="U1124" s="4"/>
      <c r="V1124" s="4"/>
      <c r="W1124" s="4"/>
      <c r="X1124" s="4"/>
    </row>
    <row r="1125" spans="1:24" hidden="1">
      <c r="A1125" s="21" t="str">
        <f t="shared" si="377"/>
        <v>a</v>
      </c>
      <c r="C1125" s="28"/>
      <c r="D1125" s="23" t="s">
        <v>21</v>
      </c>
      <c r="E1125" s="95">
        <f t="shared" si="375"/>
        <v>7.7</v>
      </c>
      <c r="F1125" s="95">
        <f t="shared" si="375"/>
        <v>7.7</v>
      </c>
      <c r="G1125" s="95">
        <f t="shared" si="375"/>
        <v>0</v>
      </c>
      <c r="H1125" s="110">
        <f t="shared" si="375"/>
        <v>20.9</v>
      </c>
      <c r="I1125" s="110">
        <f t="shared" si="375"/>
        <v>20.9</v>
      </c>
      <c r="J1125" s="110">
        <f t="shared" si="375"/>
        <v>0</v>
      </c>
      <c r="K1125" s="112">
        <f t="shared" si="369"/>
        <v>0</v>
      </c>
      <c r="L1125" s="110">
        <f t="shared" si="376"/>
        <v>0</v>
      </c>
      <c r="M1125" s="110">
        <f t="shared" si="376"/>
        <v>0</v>
      </c>
      <c r="N1125" s="3">
        <v>19</v>
      </c>
    </row>
    <row r="1126" spans="1:24" s="3" customFormat="1" hidden="1">
      <c r="A1126" s="3" t="str">
        <f t="shared" si="377"/>
        <v>b</v>
      </c>
      <c r="C1126" s="12"/>
      <c r="D1126" s="18" t="s">
        <v>120</v>
      </c>
      <c r="E1126" s="95">
        <f t="shared" si="375"/>
        <v>0</v>
      </c>
      <c r="F1126" s="95">
        <f t="shared" si="375"/>
        <v>0</v>
      </c>
      <c r="G1126" s="95">
        <f t="shared" si="375"/>
        <v>0</v>
      </c>
      <c r="H1126" s="110">
        <f t="shared" si="375"/>
        <v>0</v>
      </c>
      <c r="I1126" s="110">
        <f t="shared" si="375"/>
        <v>0</v>
      </c>
      <c r="J1126" s="110">
        <f t="shared" si="375"/>
        <v>0</v>
      </c>
      <c r="K1126" s="112">
        <f t="shared" si="369"/>
        <v>0</v>
      </c>
      <c r="L1126" s="110">
        <f t="shared" si="376"/>
        <v>0</v>
      </c>
      <c r="M1126" s="110">
        <f t="shared" si="376"/>
        <v>0</v>
      </c>
      <c r="N1126" s="3">
        <v>20</v>
      </c>
      <c r="P1126" s="4"/>
      <c r="Q1126" s="4"/>
      <c r="R1126" s="4"/>
      <c r="S1126" s="4"/>
      <c r="T1126" s="4"/>
      <c r="U1126" s="4"/>
      <c r="V1126" s="4"/>
      <c r="W1126" s="4"/>
      <c r="X1126" s="4"/>
    </row>
    <row r="1127" spans="1:24" ht="21.75" customHeight="1">
      <c r="A1127" s="21" t="str">
        <f t="shared" si="377"/>
        <v>a</v>
      </c>
      <c r="B1127" s="21" t="s">
        <v>114</v>
      </c>
      <c r="C1127" s="7" t="s">
        <v>202</v>
      </c>
      <c r="D1127" s="22" t="s">
        <v>174</v>
      </c>
      <c r="E1127" s="176">
        <f t="shared" ref="E1127:E1147" si="378">F1127+G1127</f>
        <v>729.43799999999987</v>
      </c>
      <c r="F1127" s="176">
        <f>F1147+F1167+F1187+F1207+F1227+F1247+F1267</f>
        <v>729.43799999999987</v>
      </c>
      <c r="G1127" s="95">
        <f t="shared" ref="G1127" si="379">G1147+G1167+G1187+G1207+G1227+G1247</f>
        <v>0</v>
      </c>
      <c r="H1127" s="157">
        <f>I1127+J1127</f>
        <v>867.6</v>
      </c>
      <c r="I1127" s="157">
        <f>I1147+I1167+I1187+I1207+I1227+I1247+I1267</f>
        <v>867.6</v>
      </c>
      <c r="J1127" s="157">
        <f>J1147+J1167+J1187+J1207+J1227+J1247+J1267</f>
        <v>0</v>
      </c>
      <c r="K1127" s="110">
        <f>L1127+M1127</f>
        <v>180.16800000000001</v>
      </c>
      <c r="L1127" s="110">
        <f>L1147+L1167+L1187+L1207+L1227+L1247+L1267</f>
        <v>180.16800000000001</v>
      </c>
      <c r="M1127" s="110">
        <f>M1147+M1167+M1187+M1207+M1227+M1247+M1267</f>
        <v>0</v>
      </c>
      <c r="N1127" s="3">
        <v>1</v>
      </c>
    </row>
    <row r="1128" spans="1:24">
      <c r="A1128" s="21" t="str">
        <f t="shared" si="377"/>
        <v>a</v>
      </c>
      <c r="C1128" s="28"/>
      <c r="D1128" s="19" t="s">
        <v>99</v>
      </c>
      <c r="E1128" s="170">
        <f t="shared" si="378"/>
        <v>119</v>
      </c>
      <c r="F1128" s="170">
        <f>F1148+F1168+F1188+F1208+F1228+F1248+F1268</f>
        <v>119</v>
      </c>
      <c r="G1128" s="170">
        <f t="shared" ref="G1128:H1146" si="380">G1148+G1168+G1188+G1208+G1228+G1248</f>
        <v>0</v>
      </c>
      <c r="H1128" s="207">
        <f>I1128+J1128</f>
        <v>119</v>
      </c>
      <c r="I1128" s="207">
        <f t="shared" ref="I1128:I1146" si="381">I1148+I1168+I1188+I1208+I1228+I1248+I1268</f>
        <v>119</v>
      </c>
      <c r="J1128" s="208">
        <f t="shared" ref="J1128:J1146" si="382">J1148+J1168+J1188+J1208+J1228+J1248+J1268</f>
        <v>0</v>
      </c>
      <c r="K1128" s="164">
        <f>L1128+M1128</f>
        <v>119</v>
      </c>
      <c r="L1128" s="164">
        <f t="shared" ref="L1128:L1146" si="383">L1148+L1168+L1188+L1208+L1228+L1248+L1268</f>
        <v>119</v>
      </c>
      <c r="M1128" s="110">
        <f t="shared" ref="M1128:M1146" si="384">M1148+M1168+M1188+M1208+M1228+M1248+M1268</f>
        <v>0</v>
      </c>
      <c r="N1128" s="3">
        <v>2</v>
      </c>
    </row>
    <row r="1129" spans="1:24">
      <c r="A1129" s="21" t="str">
        <f t="shared" si="377"/>
        <v>a</v>
      </c>
      <c r="C1129" s="28"/>
      <c r="D1129" s="23" t="s">
        <v>5</v>
      </c>
      <c r="E1129" s="176">
        <f t="shared" si="378"/>
        <v>721.73800000000006</v>
      </c>
      <c r="F1129" s="176">
        <f t="shared" ref="F1129" si="385">F1149+F1169+F1189+F1209+F1229+F1249+F1269</f>
        <v>721.73800000000006</v>
      </c>
      <c r="G1129" s="95">
        <f t="shared" si="380"/>
        <v>0</v>
      </c>
      <c r="H1129" s="157">
        <f>I1129+J1129</f>
        <v>846.69999999999993</v>
      </c>
      <c r="I1129" s="157">
        <f t="shared" si="381"/>
        <v>846.69999999999993</v>
      </c>
      <c r="J1129" s="157">
        <f t="shared" si="382"/>
        <v>0</v>
      </c>
      <c r="K1129" s="112">
        <f>L1129+M1129</f>
        <v>180.16800000000001</v>
      </c>
      <c r="L1129" s="110">
        <f t="shared" si="383"/>
        <v>180.16800000000001</v>
      </c>
      <c r="M1129" s="110">
        <f t="shared" si="384"/>
        <v>0</v>
      </c>
      <c r="N1129" s="3">
        <v>3</v>
      </c>
    </row>
    <row r="1130" spans="1:24" hidden="1">
      <c r="A1130" s="21" t="str">
        <f t="shared" si="377"/>
        <v>b</v>
      </c>
      <c r="C1130" s="28"/>
      <c r="D1130" s="17" t="s">
        <v>301</v>
      </c>
      <c r="E1130" s="95">
        <f t="shared" si="378"/>
        <v>0</v>
      </c>
      <c r="F1130" s="95">
        <f t="shared" ref="F1130:F1146" si="386">F1150+F1170+F1190+F1210+F1230+F1250+F1270</f>
        <v>0</v>
      </c>
      <c r="G1130" s="95">
        <f t="shared" si="380"/>
        <v>0</v>
      </c>
      <c r="H1130" s="110">
        <f t="shared" si="380"/>
        <v>0</v>
      </c>
      <c r="I1130" s="110">
        <f t="shared" si="381"/>
        <v>0</v>
      </c>
      <c r="J1130" s="110">
        <f t="shared" si="382"/>
        <v>0</v>
      </c>
      <c r="K1130" s="113">
        <f t="shared" si="369"/>
        <v>0</v>
      </c>
      <c r="L1130" s="110">
        <f t="shared" si="383"/>
        <v>0</v>
      </c>
      <c r="M1130" s="110">
        <f t="shared" si="384"/>
        <v>0</v>
      </c>
      <c r="N1130" s="3">
        <v>4</v>
      </c>
    </row>
    <row r="1131" spans="1:24" hidden="1">
      <c r="A1131" s="21" t="str">
        <f t="shared" si="377"/>
        <v>b</v>
      </c>
      <c r="C1131" s="28"/>
      <c r="D1131" s="17" t="s">
        <v>295</v>
      </c>
      <c r="E1131" s="95">
        <f t="shared" si="378"/>
        <v>0</v>
      </c>
      <c r="F1131" s="95">
        <f t="shared" si="386"/>
        <v>0</v>
      </c>
      <c r="G1131" s="95">
        <f t="shared" si="380"/>
        <v>0</v>
      </c>
      <c r="H1131" s="110">
        <f t="shared" si="380"/>
        <v>0</v>
      </c>
      <c r="I1131" s="110">
        <f t="shared" si="381"/>
        <v>0</v>
      </c>
      <c r="J1131" s="110">
        <f t="shared" si="382"/>
        <v>0</v>
      </c>
      <c r="K1131" s="113">
        <f t="shared" si="369"/>
        <v>0</v>
      </c>
      <c r="L1131" s="110">
        <f t="shared" si="383"/>
        <v>0</v>
      </c>
      <c r="M1131" s="110">
        <f t="shared" si="384"/>
        <v>0</v>
      </c>
      <c r="N1131" s="3">
        <v>5</v>
      </c>
    </row>
    <row r="1132" spans="1:24" s="3" customFormat="1" ht="22.5" hidden="1">
      <c r="A1132" s="3" t="s">
        <v>289</v>
      </c>
      <c r="C1132" s="12"/>
      <c r="D1132" s="16" t="s">
        <v>290</v>
      </c>
      <c r="E1132" s="95">
        <f t="shared" si="378"/>
        <v>0</v>
      </c>
      <c r="F1132" s="95">
        <f t="shared" si="386"/>
        <v>0</v>
      </c>
      <c r="G1132" s="95">
        <f t="shared" si="380"/>
        <v>0</v>
      </c>
      <c r="H1132" s="110">
        <f t="shared" si="380"/>
        <v>0</v>
      </c>
      <c r="I1132" s="110">
        <f t="shared" si="381"/>
        <v>0</v>
      </c>
      <c r="J1132" s="110">
        <f t="shared" si="382"/>
        <v>0</v>
      </c>
      <c r="K1132" s="110">
        <f t="shared" ref="K1132:K1195" si="387">L1132+M1132</f>
        <v>0</v>
      </c>
      <c r="L1132" s="110">
        <f t="shared" si="383"/>
        <v>0</v>
      </c>
      <c r="M1132" s="110">
        <f t="shared" si="384"/>
        <v>0</v>
      </c>
      <c r="N1132" s="3">
        <v>6</v>
      </c>
      <c r="P1132" s="4"/>
      <c r="Q1132" s="4"/>
      <c r="R1132" s="4"/>
      <c r="S1132" s="4"/>
      <c r="T1132" s="4"/>
      <c r="U1132" s="4"/>
      <c r="V1132" s="4"/>
      <c r="W1132" s="4"/>
      <c r="X1132" s="4"/>
    </row>
    <row r="1133" spans="1:24" s="3" customFormat="1" hidden="1">
      <c r="A1133" s="3" t="s">
        <v>289</v>
      </c>
      <c r="C1133" s="12"/>
      <c r="D1133" s="16" t="s">
        <v>102</v>
      </c>
      <c r="E1133" s="95">
        <f t="shared" si="378"/>
        <v>0</v>
      </c>
      <c r="F1133" s="95">
        <f t="shared" si="386"/>
        <v>0</v>
      </c>
      <c r="G1133" s="95">
        <f t="shared" si="380"/>
        <v>0</v>
      </c>
      <c r="H1133" s="110">
        <f t="shared" si="380"/>
        <v>0</v>
      </c>
      <c r="I1133" s="110">
        <f t="shared" si="381"/>
        <v>0</v>
      </c>
      <c r="J1133" s="110">
        <f t="shared" si="382"/>
        <v>0</v>
      </c>
      <c r="K1133" s="110">
        <f t="shared" si="387"/>
        <v>0</v>
      </c>
      <c r="L1133" s="110">
        <f t="shared" si="383"/>
        <v>0</v>
      </c>
      <c r="M1133" s="110">
        <f t="shared" si="384"/>
        <v>0</v>
      </c>
      <c r="N1133" s="3">
        <v>7</v>
      </c>
      <c r="P1133" s="4"/>
      <c r="Q1133" s="4"/>
      <c r="R1133" s="4"/>
      <c r="S1133" s="4"/>
      <c r="T1133" s="4"/>
      <c r="U1133" s="4"/>
      <c r="V1133" s="4"/>
      <c r="W1133" s="4"/>
      <c r="X1133" s="4"/>
    </row>
    <row r="1134" spans="1:24" s="3" customFormat="1" hidden="1">
      <c r="A1134" s="3" t="s">
        <v>289</v>
      </c>
      <c r="C1134" s="12"/>
      <c r="D1134" s="16" t="s">
        <v>101</v>
      </c>
      <c r="E1134" s="95">
        <f t="shared" si="378"/>
        <v>0</v>
      </c>
      <c r="F1134" s="95">
        <f t="shared" si="386"/>
        <v>0</v>
      </c>
      <c r="G1134" s="95">
        <f t="shared" si="380"/>
        <v>0</v>
      </c>
      <c r="H1134" s="110">
        <f t="shared" si="380"/>
        <v>0</v>
      </c>
      <c r="I1134" s="110">
        <f t="shared" si="381"/>
        <v>0</v>
      </c>
      <c r="J1134" s="110">
        <f t="shared" si="382"/>
        <v>0</v>
      </c>
      <c r="K1134" s="110">
        <f t="shared" si="387"/>
        <v>0</v>
      </c>
      <c r="L1134" s="110">
        <f t="shared" si="383"/>
        <v>0</v>
      </c>
      <c r="M1134" s="110">
        <f t="shared" si="384"/>
        <v>0</v>
      </c>
      <c r="N1134" s="3">
        <v>8</v>
      </c>
      <c r="P1134" s="4"/>
      <c r="Q1134" s="4"/>
      <c r="R1134" s="4"/>
      <c r="S1134" s="4"/>
      <c r="T1134" s="4"/>
      <c r="U1134" s="4"/>
      <c r="V1134" s="4"/>
      <c r="W1134" s="4"/>
      <c r="X1134" s="4"/>
    </row>
    <row r="1135" spans="1:24" s="3" customFormat="1" hidden="1">
      <c r="A1135" s="3" t="s">
        <v>289</v>
      </c>
      <c r="C1135" s="12"/>
      <c r="D1135" s="16" t="s">
        <v>291</v>
      </c>
      <c r="E1135" s="95">
        <f t="shared" si="378"/>
        <v>0</v>
      </c>
      <c r="F1135" s="95">
        <f t="shared" si="386"/>
        <v>0</v>
      </c>
      <c r="G1135" s="95">
        <f t="shared" si="380"/>
        <v>0</v>
      </c>
      <c r="H1135" s="110">
        <f t="shared" si="380"/>
        <v>0</v>
      </c>
      <c r="I1135" s="110">
        <f t="shared" si="381"/>
        <v>0</v>
      </c>
      <c r="J1135" s="110">
        <f t="shared" si="382"/>
        <v>0</v>
      </c>
      <c r="K1135" s="110">
        <f t="shared" si="387"/>
        <v>0</v>
      </c>
      <c r="L1135" s="110">
        <f t="shared" si="383"/>
        <v>0</v>
      </c>
      <c r="M1135" s="110">
        <f t="shared" si="384"/>
        <v>0</v>
      </c>
      <c r="N1135" s="3">
        <v>9</v>
      </c>
      <c r="P1135" s="4"/>
      <c r="Q1135" s="4"/>
      <c r="R1135" s="4"/>
      <c r="S1135" s="4"/>
      <c r="T1135" s="4"/>
      <c r="U1135" s="4"/>
      <c r="V1135" s="4"/>
      <c r="W1135" s="4"/>
      <c r="X1135" s="4"/>
    </row>
    <row r="1136" spans="1:24" s="3" customFormat="1" hidden="1">
      <c r="A1136" s="3" t="s">
        <v>289</v>
      </c>
      <c r="C1136" s="12"/>
      <c r="D1136" s="16" t="s">
        <v>100</v>
      </c>
      <c r="E1136" s="95">
        <f t="shared" si="378"/>
        <v>0</v>
      </c>
      <c r="F1136" s="95">
        <f t="shared" si="386"/>
        <v>0</v>
      </c>
      <c r="G1136" s="95">
        <f t="shared" si="380"/>
        <v>0</v>
      </c>
      <c r="H1136" s="110">
        <f t="shared" si="380"/>
        <v>0</v>
      </c>
      <c r="I1136" s="110">
        <f t="shared" si="381"/>
        <v>0</v>
      </c>
      <c r="J1136" s="110">
        <f t="shared" si="382"/>
        <v>0</v>
      </c>
      <c r="K1136" s="110">
        <f t="shared" si="387"/>
        <v>0</v>
      </c>
      <c r="L1136" s="110">
        <f t="shared" si="383"/>
        <v>0</v>
      </c>
      <c r="M1136" s="110">
        <f t="shared" si="384"/>
        <v>0</v>
      </c>
      <c r="N1136" s="3">
        <v>10</v>
      </c>
      <c r="P1136" s="4"/>
      <c r="Q1136" s="4"/>
      <c r="R1136" s="4"/>
      <c r="S1136" s="4"/>
      <c r="T1136" s="4"/>
      <c r="U1136" s="4"/>
      <c r="V1136" s="4"/>
      <c r="W1136" s="4"/>
      <c r="X1136" s="4"/>
    </row>
    <row r="1137" spans="1:24" s="3" customFormat="1" ht="33.75" hidden="1">
      <c r="A1137" s="3" t="s">
        <v>289</v>
      </c>
      <c r="C1137" s="12"/>
      <c r="D1137" s="16" t="s">
        <v>292</v>
      </c>
      <c r="E1137" s="95">
        <f t="shared" si="378"/>
        <v>0</v>
      </c>
      <c r="F1137" s="95">
        <f t="shared" si="386"/>
        <v>0</v>
      </c>
      <c r="G1137" s="95">
        <f t="shared" si="380"/>
        <v>0</v>
      </c>
      <c r="H1137" s="110">
        <f t="shared" si="380"/>
        <v>0</v>
      </c>
      <c r="I1137" s="110">
        <f t="shared" si="381"/>
        <v>0</v>
      </c>
      <c r="J1137" s="110">
        <f t="shared" si="382"/>
        <v>0</v>
      </c>
      <c r="K1137" s="110">
        <f t="shared" si="387"/>
        <v>0</v>
      </c>
      <c r="L1137" s="110">
        <f t="shared" si="383"/>
        <v>0</v>
      </c>
      <c r="M1137" s="110">
        <f t="shared" si="384"/>
        <v>0</v>
      </c>
      <c r="N1137" s="3">
        <v>11</v>
      </c>
      <c r="P1137" s="4"/>
      <c r="Q1137" s="4"/>
      <c r="R1137" s="4"/>
      <c r="S1137" s="4"/>
      <c r="T1137" s="4"/>
      <c r="U1137" s="4"/>
      <c r="V1137" s="4"/>
      <c r="W1137" s="4"/>
      <c r="X1137" s="4"/>
    </row>
    <row r="1138" spans="1:24" s="3" customFormat="1" ht="33.75" hidden="1">
      <c r="A1138" s="3" t="s">
        <v>289</v>
      </c>
      <c r="C1138" s="12"/>
      <c r="D1138" s="16" t="s">
        <v>293</v>
      </c>
      <c r="E1138" s="95">
        <f t="shared" si="378"/>
        <v>0</v>
      </c>
      <c r="F1138" s="95">
        <f t="shared" si="386"/>
        <v>0</v>
      </c>
      <c r="G1138" s="95">
        <f t="shared" si="380"/>
        <v>0</v>
      </c>
      <c r="H1138" s="110">
        <f t="shared" si="380"/>
        <v>0</v>
      </c>
      <c r="I1138" s="110">
        <f t="shared" si="381"/>
        <v>0</v>
      </c>
      <c r="J1138" s="110">
        <f t="shared" si="382"/>
        <v>0</v>
      </c>
      <c r="K1138" s="110">
        <f t="shared" si="387"/>
        <v>0</v>
      </c>
      <c r="L1138" s="110">
        <f t="shared" si="383"/>
        <v>0</v>
      </c>
      <c r="M1138" s="110">
        <f t="shared" si="384"/>
        <v>0</v>
      </c>
      <c r="N1138" s="3">
        <v>12</v>
      </c>
      <c r="P1138" s="4"/>
      <c r="Q1138" s="4"/>
      <c r="R1138" s="4"/>
      <c r="S1138" s="4"/>
      <c r="T1138" s="4"/>
      <c r="U1138" s="4"/>
      <c r="V1138" s="4"/>
      <c r="W1138" s="4"/>
      <c r="X1138" s="4"/>
    </row>
    <row r="1139" spans="1:24" s="3" customFormat="1" ht="22.5" hidden="1">
      <c r="A1139" s="3" t="s">
        <v>289</v>
      </c>
      <c r="C1139" s="12"/>
      <c r="D1139" s="16" t="s">
        <v>294</v>
      </c>
      <c r="E1139" s="95">
        <f t="shared" si="378"/>
        <v>0</v>
      </c>
      <c r="F1139" s="95">
        <f t="shared" si="386"/>
        <v>0</v>
      </c>
      <c r="G1139" s="95">
        <f t="shared" si="380"/>
        <v>0</v>
      </c>
      <c r="H1139" s="110">
        <f t="shared" si="380"/>
        <v>0</v>
      </c>
      <c r="I1139" s="110">
        <f t="shared" si="381"/>
        <v>0</v>
      </c>
      <c r="J1139" s="110">
        <f t="shared" si="382"/>
        <v>0</v>
      </c>
      <c r="K1139" s="110">
        <f t="shared" si="387"/>
        <v>0</v>
      </c>
      <c r="L1139" s="110">
        <f t="shared" si="383"/>
        <v>0</v>
      </c>
      <c r="M1139" s="110">
        <f t="shared" si="384"/>
        <v>0</v>
      </c>
      <c r="N1139" s="3">
        <v>13</v>
      </c>
      <c r="P1139" s="4"/>
      <c r="Q1139" s="4"/>
      <c r="R1139" s="4"/>
      <c r="S1139" s="4"/>
      <c r="T1139" s="4"/>
      <c r="U1139" s="4"/>
      <c r="V1139" s="4"/>
      <c r="W1139" s="4"/>
      <c r="X1139" s="4"/>
    </row>
    <row r="1140" spans="1:24" s="3" customFormat="1" hidden="1">
      <c r="A1140" s="3" t="str">
        <f t="shared" si="377"/>
        <v>b</v>
      </c>
      <c r="C1140" s="12"/>
      <c r="D1140" s="17" t="s">
        <v>296</v>
      </c>
      <c r="E1140" s="95">
        <f t="shared" si="378"/>
        <v>0</v>
      </c>
      <c r="F1140" s="95">
        <f t="shared" si="386"/>
        <v>0</v>
      </c>
      <c r="G1140" s="95">
        <f t="shared" si="380"/>
        <v>0</v>
      </c>
      <c r="H1140" s="110">
        <f t="shared" si="380"/>
        <v>0</v>
      </c>
      <c r="I1140" s="110">
        <f t="shared" si="381"/>
        <v>0</v>
      </c>
      <c r="J1140" s="110">
        <f t="shared" si="382"/>
        <v>0</v>
      </c>
      <c r="K1140" s="113">
        <f t="shared" si="387"/>
        <v>0</v>
      </c>
      <c r="L1140" s="110">
        <f t="shared" si="383"/>
        <v>0</v>
      </c>
      <c r="M1140" s="110">
        <f t="shared" si="384"/>
        <v>0</v>
      </c>
      <c r="N1140" s="3">
        <v>14</v>
      </c>
      <c r="P1140" s="4"/>
      <c r="Q1140" s="4"/>
      <c r="R1140" s="4"/>
      <c r="S1140" s="4"/>
      <c r="T1140" s="4"/>
      <c r="U1140" s="4"/>
      <c r="V1140" s="4"/>
      <c r="W1140" s="4"/>
      <c r="X1140" s="4"/>
    </row>
    <row r="1141" spans="1:24">
      <c r="A1141" s="21" t="str">
        <f t="shared" si="377"/>
        <v>a</v>
      </c>
      <c r="C1141" s="28"/>
      <c r="D1141" s="17" t="s">
        <v>297</v>
      </c>
      <c r="E1141" s="176">
        <f t="shared" si="378"/>
        <v>721.73800000000006</v>
      </c>
      <c r="F1141" s="176">
        <f t="shared" si="386"/>
        <v>721.73800000000006</v>
      </c>
      <c r="G1141" s="95">
        <f t="shared" si="380"/>
        <v>0</v>
      </c>
      <c r="H1141" s="157">
        <f t="shared" ref="H1141:H1147" si="388">I1141+J1141</f>
        <v>846.69999999999993</v>
      </c>
      <c r="I1141" s="157">
        <f t="shared" si="381"/>
        <v>846.69999999999993</v>
      </c>
      <c r="J1141" s="157">
        <f t="shared" si="382"/>
        <v>0</v>
      </c>
      <c r="K1141" s="113">
        <f>L1141+M1141</f>
        <v>180.16800000000001</v>
      </c>
      <c r="L1141" s="110">
        <f t="shared" si="383"/>
        <v>180.16800000000001</v>
      </c>
      <c r="M1141" s="110">
        <f t="shared" si="384"/>
        <v>0</v>
      </c>
      <c r="N1141" s="3">
        <v>15</v>
      </c>
    </row>
    <row r="1142" spans="1:24" s="3" customFormat="1" hidden="1">
      <c r="A1142" s="3" t="str">
        <f t="shared" si="377"/>
        <v>b</v>
      </c>
      <c r="C1142" s="12"/>
      <c r="D1142" s="17" t="s">
        <v>298</v>
      </c>
      <c r="E1142" s="95">
        <f t="shared" si="378"/>
        <v>0</v>
      </c>
      <c r="F1142" s="95">
        <f t="shared" si="386"/>
        <v>0</v>
      </c>
      <c r="G1142" s="95">
        <f t="shared" si="380"/>
        <v>0</v>
      </c>
      <c r="H1142" s="110">
        <f t="shared" si="388"/>
        <v>0</v>
      </c>
      <c r="I1142" s="110">
        <f t="shared" si="381"/>
        <v>0</v>
      </c>
      <c r="J1142" s="110">
        <f t="shared" si="382"/>
        <v>0</v>
      </c>
      <c r="K1142" s="113">
        <f t="shared" si="387"/>
        <v>0</v>
      </c>
      <c r="L1142" s="110">
        <f t="shared" si="383"/>
        <v>0</v>
      </c>
      <c r="M1142" s="110">
        <f t="shared" si="384"/>
        <v>0</v>
      </c>
      <c r="N1142" s="3">
        <v>16</v>
      </c>
      <c r="P1142" s="4"/>
      <c r="Q1142" s="4"/>
      <c r="R1142" s="4"/>
      <c r="S1142" s="4"/>
      <c r="T1142" s="4"/>
      <c r="U1142" s="4"/>
      <c r="V1142" s="4"/>
      <c r="W1142" s="4"/>
      <c r="X1142" s="4"/>
    </row>
    <row r="1143" spans="1:24" s="3" customFormat="1" hidden="1">
      <c r="A1143" s="3" t="str">
        <f t="shared" si="377"/>
        <v>b</v>
      </c>
      <c r="C1143" s="12"/>
      <c r="D1143" s="17" t="s">
        <v>299</v>
      </c>
      <c r="E1143" s="95">
        <f t="shared" si="378"/>
        <v>0</v>
      </c>
      <c r="F1143" s="95">
        <f t="shared" si="386"/>
        <v>0</v>
      </c>
      <c r="G1143" s="95">
        <f t="shared" si="380"/>
        <v>0</v>
      </c>
      <c r="H1143" s="110">
        <f t="shared" si="388"/>
        <v>0</v>
      </c>
      <c r="I1143" s="110">
        <f t="shared" si="381"/>
        <v>0</v>
      </c>
      <c r="J1143" s="110">
        <f t="shared" si="382"/>
        <v>0</v>
      </c>
      <c r="K1143" s="113">
        <f t="shared" si="387"/>
        <v>0</v>
      </c>
      <c r="L1143" s="110">
        <f t="shared" si="383"/>
        <v>0</v>
      </c>
      <c r="M1143" s="110">
        <f t="shared" si="384"/>
        <v>0</v>
      </c>
      <c r="N1143" s="3">
        <v>17</v>
      </c>
      <c r="P1143" s="4"/>
      <c r="Q1143" s="4"/>
      <c r="R1143" s="4"/>
      <c r="S1143" s="4"/>
      <c r="T1143" s="4"/>
      <c r="U1143" s="4"/>
      <c r="V1143" s="4"/>
      <c r="W1143" s="4"/>
      <c r="X1143" s="4"/>
    </row>
    <row r="1144" spans="1:24" s="3" customFormat="1" hidden="1">
      <c r="A1144" s="3" t="str">
        <f t="shared" si="377"/>
        <v>b</v>
      </c>
      <c r="C1144" s="12"/>
      <c r="D1144" s="17" t="s">
        <v>300</v>
      </c>
      <c r="E1144" s="95">
        <f t="shared" si="378"/>
        <v>0</v>
      </c>
      <c r="F1144" s="95">
        <f t="shared" si="386"/>
        <v>0</v>
      </c>
      <c r="G1144" s="95">
        <f t="shared" si="380"/>
        <v>0</v>
      </c>
      <c r="H1144" s="110">
        <f t="shared" si="388"/>
        <v>0</v>
      </c>
      <c r="I1144" s="110">
        <f t="shared" si="381"/>
        <v>0</v>
      </c>
      <c r="J1144" s="110">
        <f t="shared" si="382"/>
        <v>0</v>
      </c>
      <c r="K1144" s="113">
        <f t="shared" si="387"/>
        <v>0</v>
      </c>
      <c r="L1144" s="110">
        <f t="shared" si="383"/>
        <v>0</v>
      </c>
      <c r="M1144" s="110">
        <f t="shared" si="384"/>
        <v>0</v>
      </c>
      <c r="N1144" s="3">
        <v>18</v>
      </c>
      <c r="P1144" s="4"/>
      <c r="Q1144" s="4"/>
      <c r="R1144" s="4"/>
      <c r="S1144" s="4"/>
      <c r="T1144" s="4"/>
      <c r="U1144" s="4"/>
      <c r="V1144" s="4"/>
      <c r="W1144" s="4"/>
      <c r="X1144" s="4"/>
    </row>
    <row r="1145" spans="1:24" hidden="1">
      <c r="A1145" s="21" t="str">
        <f t="shared" si="377"/>
        <v>a</v>
      </c>
      <c r="C1145" s="28"/>
      <c r="D1145" s="23" t="s">
        <v>21</v>
      </c>
      <c r="E1145" s="95">
        <f t="shared" si="378"/>
        <v>7.7</v>
      </c>
      <c r="F1145" s="95">
        <f t="shared" si="386"/>
        <v>7.7</v>
      </c>
      <c r="G1145" s="95">
        <f t="shared" si="380"/>
        <v>0</v>
      </c>
      <c r="H1145" s="110">
        <f t="shared" si="388"/>
        <v>20.9</v>
      </c>
      <c r="I1145" s="110">
        <f t="shared" si="381"/>
        <v>20.9</v>
      </c>
      <c r="J1145" s="110">
        <f t="shared" si="382"/>
        <v>0</v>
      </c>
      <c r="K1145" s="112">
        <f t="shared" si="387"/>
        <v>0</v>
      </c>
      <c r="L1145" s="110">
        <f t="shared" si="383"/>
        <v>0</v>
      </c>
      <c r="M1145" s="110">
        <f t="shared" si="384"/>
        <v>0</v>
      </c>
      <c r="N1145" s="3">
        <v>19</v>
      </c>
    </row>
    <row r="1146" spans="1:24" s="3" customFormat="1" hidden="1">
      <c r="A1146" s="3" t="str">
        <f t="shared" si="377"/>
        <v>b</v>
      </c>
      <c r="C1146" s="12"/>
      <c r="D1146" s="18" t="s">
        <v>120</v>
      </c>
      <c r="E1146" s="95">
        <f t="shared" si="378"/>
        <v>0</v>
      </c>
      <c r="F1146" s="95">
        <f t="shared" si="386"/>
        <v>0</v>
      </c>
      <c r="G1146" s="95">
        <f t="shared" si="380"/>
        <v>0</v>
      </c>
      <c r="H1146" s="110">
        <f t="shared" si="388"/>
        <v>0</v>
      </c>
      <c r="I1146" s="110">
        <f t="shared" si="381"/>
        <v>0</v>
      </c>
      <c r="J1146" s="110">
        <f t="shared" si="382"/>
        <v>0</v>
      </c>
      <c r="K1146" s="112">
        <f t="shared" si="387"/>
        <v>0</v>
      </c>
      <c r="L1146" s="110">
        <f t="shared" si="383"/>
        <v>0</v>
      </c>
      <c r="M1146" s="110">
        <f t="shared" si="384"/>
        <v>0</v>
      </c>
      <c r="N1146" s="3">
        <v>20</v>
      </c>
      <c r="P1146" s="4"/>
      <c r="Q1146" s="4"/>
      <c r="R1146" s="4"/>
      <c r="S1146" s="4"/>
      <c r="T1146" s="4"/>
      <c r="U1146" s="4"/>
      <c r="V1146" s="4"/>
      <c r="W1146" s="4"/>
      <c r="X1146" s="4"/>
    </row>
    <row r="1147" spans="1:24" ht="27">
      <c r="A1147" s="21" t="str">
        <f t="shared" si="377"/>
        <v>a</v>
      </c>
      <c r="B1147" s="21" t="s">
        <v>114</v>
      </c>
      <c r="C1147" s="7" t="s">
        <v>203</v>
      </c>
      <c r="D1147" s="22" t="s">
        <v>436</v>
      </c>
      <c r="E1147" s="176">
        <f t="shared" si="378"/>
        <v>181.63300000000001</v>
      </c>
      <c r="F1147" s="176">
        <f>F1149+F1165+F1166</f>
        <v>181.63300000000001</v>
      </c>
      <c r="G1147" s="5">
        <f>G1149+G1165+G1166</f>
        <v>0</v>
      </c>
      <c r="H1147" s="157">
        <f t="shared" si="388"/>
        <v>225.5</v>
      </c>
      <c r="I1147" s="157">
        <f>I1149+I1165+I1166</f>
        <v>225.5</v>
      </c>
      <c r="J1147" s="157">
        <f>J1149+J1165+J1166</f>
        <v>0</v>
      </c>
      <c r="K1147" s="110">
        <f t="shared" si="387"/>
        <v>40.401000000000003</v>
      </c>
      <c r="L1147" s="110">
        <f>L1149+L1165+L1166</f>
        <v>40.401000000000003</v>
      </c>
      <c r="M1147" s="110">
        <f>M1149+M1165+M1166</f>
        <v>0</v>
      </c>
      <c r="N1147" s="3">
        <v>1</v>
      </c>
    </row>
    <row r="1148" spans="1:24">
      <c r="A1148" s="21" t="str">
        <f t="shared" si="377"/>
        <v>a</v>
      </c>
      <c r="C1148" s="28"/>
      <c r="D1148" s="19" t="s">
        <v>99</v>
      </c>
      <c r="E1148" s="168">
        <f t="shared" ref="E1148:E1159" si="389">F1148+G1148</f>
        <v>35</v>
      </c>
      <c r="F1148" s="168">
        <v>35</v>
      </c>
      <c r="G1148" s="168"/>
      <c r="H1148" s="206">
        <f t="shared" ref="H1148:H1159" si="390">I1148+J1148</f>
        <v>35</v>
      </c>
      <c r="I1148" s="206">
        <v>35</v>
      </c>
      <c r="J1148" s="204"/>
      <c r="K1148" s="161">
        <f t="shared" si="387"/>
        <v>35</v>
      </c>
      <c r="L1148" s="161">
        <v>35</v>
      </c>
      <c r="M1148" s="111"/>
      <c r="N1148" s="3">
        <v>2</v>
      </c>
    </row>
    <row r="1149" spans="1:24">
      <c r="A1149" s="21" t="str">
        <f t="shared" si="377"/>
        <v>a</v>
      </c>
      <c r="C1149" s="28"/>
      <c r="D1149" s="23" t="s">
        <v>5</v>
      </c>
      <c r="E1149" s="9">
        <f t="shared" si="389"/>
        <v>181.63300000000001</v>
      </c>
      <c r="F1149" s="9">
        <f>F1150+F1151+F1161+F1162+F1163+F1164</f>
        <v>181.63300000000001</v>
      </c>
      <c r="G1149" s="9">
        <f>G1150+G1151+G1161+G1162+G1163+G1164</f>
        <v>0</v>
      </c>
      <c r="H1149" s="158">
        <f t="shared" si="390"/>
        <v>207.5</v>
      </c>
      <c r="I1149" s="158">
        <f>I1150+I1151+I1161+I1162+I1163+I1164</f>
        <v>207.5</v>
      </c>
      <c r="J1149" s="158">
        <f>J1150+J1151+J1161+J1162+J1163+J1164</f>
        <v>0</v>
      </c>
      <c r="K1149" s="112">
        <f t="shared" si="387"/>
        <v>40.401000000000003</v>
      </c>
      <c r="L1149" s="112">
        <f>L1150+L1151+L1161+L1162+L1163+L1164</f>
        <v>40.401000000000003</v>
      </c>
      <c r="M1149" s="112">
        <f>M1150+M1151+M1161+M1162+M1163+M1164</f>
        <v>0</v>
      </c>
      <c r="N1149" s="3">
        <v>3</v>
      </c>
    </row>
    <row r="1150" spans="1:24" ht="0.75" customHeight="1">
      <c r="A1150" s="21" t="str">
        <f t="shared" si="377"/>
        <v>b</v>
      </c>
      <c r="C1150" s="28"/>
      <c r="D1150" s="17" t="s">
        <v>301</v>
      </c>
      <c r="E1150" s="10">
        <f t="shared" si="389"/>
        <v>0</v>
      </c>
      <c r="F1150" s="10"/>
      <c r="G1150" s="10"/>
      <c r="H1150" s="159">
        <f t="shared" si="390"/>
        <v>0</v>
      </c>
      <c r="I1150" s="159"/>
      <c r="J1150" s="159"/>
      <c r="K1150" s="113">
        <f t="shared" si="387"/>
        <v>0</v>
      </c>
      <c r="L1150" s="113"/>
      <c r="M1150" s="113"/>
      <c r="N1150" s="3">
        <v>4</v>
      </c>
    </row>
    <row r="1151" spans="1:24" hidden="1">
      <c r="A1151" s="21" t="str">
        <f t="shared" si="377"/>
        <v>b</v>
      </c>
      <c r="C1151" s="28"/>
      <c r="D1151" s="17" t="s">
        <v>295</v>
      </c>
      <c r="E1151" s="10">
        <f t="shared" si="389"/>
        <v>0</v>
      </c>
      <c r="F1151" s="10">
        <f>F1152+F1153+F1154+F1155+F1156+F1157+F1158+F1159</f>
        <v>0</v>
      </c>
      <c r="G1151" s="10">
        <f>G1152+G1153+G1154+G1155+G1156+G1157+G1158+G1159</f>
        <v>0</v>
      </c>
      <c r="H1151" s="113">
        <f t="shared" si="390"/>
        <v>0</v>
      </c>
      <c r="I1151" s="113">
        <f>I1152+I1153+I1154+I1155+I1156+I1157+I1158+I1159</f>
        <v>0</v>
      </c>
      <c r="J1151" s="113">
        <f>J1152+J1153+J1154+J1155+J1156+J1157+J1158+J1159</f>
        <v>0</v>
      </c>
      <c r="K1151" s="113">
        <f t="shared" si="387"/>
        <v>0</v>
      </c>
      <c r="L1151" s="113">
        <f>L1152+L1153+L1154+L1155+L1156+L1157+L1158+L1159</f>
        <v>0</v>
      </c>
      <c r="M1151" s="113">
        <f>M1152+M1153+M1154+M1155+M1156+M1157+M1158+M1159</f>
        <v>0</v>
      </c>
      <c r="N1151" s="3">
        <v>5</v>
      </c>
    </row>
    <row r="1152" spans="1:24" s="3" customFormat="1" ht="22.5" hidden="1">
      <c r="A1152" s="3" t="s">
        <v>289</v>
      </c>
      <c r="C1152" s="12"/>
      <c r="D1152" s="16" t="s">
        <v>290</v>
      </c>
      <c r="E1152" s="5">
        <f t="shared" si="389"/>
        <v>0</v>
      </c>
      <c r="F1152" s="5"/>
      <c r="G1152" s="5"/>
      <c r="H1152" s="110">
        <f t="shared" si="390"/>
        <v>0</v>
      </c>
      <c r="I1152" s="110"/>
      <c r="J1152" s="110"/>
      <c r="K1152" s="110">
        <f t="shared" si="387"/>
        <v>0</v>
      </c>
      <c r="L1152" s="110"/>
      <c r="M1152" s="110"/>
      <c r="N1152" s="3">
        <v>6</v>
      </c>
      <c r="P1152" s="4"/>
      <c r="Q1152" s="4"/>
      <c r="R1152" s="4"/>
      <c r="S1152" s="4"/>
      <c r="T1152" s="4"/>
      <c r="U1152" s="4"/>
      <c r="V1152" s="4"/>
      <c r="W1152" s="4"/>
      <c r="X1152" s="4"/>
    </row>
    <row r="1153" spans="1:24" s="3" customFormat="1" hidden="1">
      <c r="A1153" s="3" t="s">
        <v>289</v>
      </c>
      <c r="C1153" s="12"/>
      <c r="D1153" s="16" t="s">
        <v>102</v>
      </c>
      <c r="E1153" s="5">
        <f t="shared" si="389"/>
        <v>0</v>
      </c>
      <c r="F1153" s="5"/>
      <c r="G1153" s="5"/>
      <c r="H1153" s="110">
        <f t="shared" si="390"/>
        <v>0</v>
      </c>
      <c r="I1153" s="110"/>
      <c r="J1153" s="110"/>
      <c r="K1153" s="110">
        <f t="shared" si="387"/>
        <v>0</v>
      </c>
      <c r="L1153" s="110"/>
      <c r="M1153" s="110"/>
      <c r="N1153" s="3">
        <v>7</v>
      </c>
      <c r="P1153" s="4"/>
      <c r="Q1153" s="4"/>
      <c r="R1153" s="4"/>
      <c r="S1153" s="4"/>
      <c r="T1153" s="4"/>
      <c r="U1153" s="4"/>
      <c r="V1153" s="4"/>
      <c r="W1153" s="4"/>
      <c r="X1153" s="4"/>
    </row>
    <row r="1154" spans="1:24" s="3" customFormat="1" hidden="1">
      <c r="A1154" s="3" t="s">
        <v>289</v>
      </c>
      <c r="C1154" s="12"/>
      <c r="D1154" s="16" t="s">
        <v>101</v>
      </c>
      <c r="E1154" s="5">
        <f t="shared" si="389"/>
        <v>0</v>
      </c>
      <c r="F1154" s="5"/>
      <c r="G1154" s="5"/>
      <c r="H1154" s="110">
        <f t="shared" si="390"/>
        <v>0</v>
      </c>
      <c r="I1154" s="110"/>
      <c r="J1154" s="110"/>
      <c r="K1154" s="110">
        <f t="shared" si="387"/>
        <v>0</v>
      </c>
      <c r="L1154" s="110"/>
      <c r="M1154" s="110"/>
      <c r="N1154" s="3">
        <v>8</v>
      </c>
      <c r="P1154" s="4"/>
      <c r="Q1154" s="4"/>
      <c r="R1154" s="4"/>
      <c r="S1154" s="4"/>
      <c r="T1154" s="4"/>
      <c r="U1154" s="4"/>
      <c r="V1154" s="4"/>
      <c r="W1154" s="4"/>
      <c r="X1154" s="4"/>
    </row>
    <row r="1155" spans="1:24" s="3" customFormat="1" hidden="1">
      <c r="A1155" s="3" t="s">
        <v>289</v>
      </c>
      <c r="C1155" s="12"/>
      <c r="D1155" s="16" t="s">
        <v>291</v>
      </c>
      <c r="E1155" s="5">
        <f t="shared" si="389"/>
        <v>0</v>
      </c>
      <c r="F1155" s="5"/>
      <c r="G1155" s="5"/>
      <c r="H1155" s="110">
        <f t="shared" si="390"/>
        <v>0</v>
      </c>
      <c r="I1155" s="110"/>
      <c r="J1155" s="110"/>
      <c r="K1155" s="110">
        <f t="shared" si="387"/>
        <v>0</v>
      </c>
      <c r="L1155" s="110"/>
      <c r="M1155" s="110"/>
      <c r="N1155" s="3">
        <v>9</v>
      </c>
      <c r="P1155" s="4"/>
      <c r="Q1155" s="4"/>
      <c r="R1155" s="4"/>
      <c r="S1155" s="4"/>
      <c r="T1155" s="4"/>
      <c r="U1155" s="4"/>
      <c r="V1155" s="4"/>
      <c r="W1155" s="4"/>
      <c r="X1155" s="4"/>
    </row>
    <row r="1156" spans="1:24" s="3" customFormat="1" hidden="1">
      <c r="A1156" s="3" t="s">
        <v>289</v>
      </c>
      <c r="C1156" s="12"/>
      <c r="D1156" s="16" t="s">
        <v>100</v>
      </c>
      <c r="E1156" s="5">
        <f t="shared" si="389"/>
        <v>0</v>
      </c>
      <c r="F1156" s="5"/>
      <c r="G1156" s="5"/>
      <c r="H1156" s="110">
        <f t="shared" si="390"/>
        <v>0</v>
      </c>
      <c r="I1156" s="110"/>
      <c r="J1156" s="110"/>
      <c r="K1156" s="110">
        <f t="shared" si="387"/>
        <v>0</v>
      </c>
      <c r="L1156" s="110">
        <v>0</v>
      </c>
      <c r="M1156" s="110"/>
      <c r="N1156" s="3">
        <v>10</v>
      </c>
      <c r="P1156" s="4"/>
      <c r="Q1156" s="4"/>
      <c r="R1156" s="4"/>
      <c r="S1156" s="4"/>
      <c r="T1156" s="4"/>
      <c r="U1156" s="4"/>
      <c r="V1156" s="4"/>
      <c r="W1156" s="4"/>
      <c r="X1156" s="4"/>
    </row>
    <row r="1157" spans="1:24" s="3" customFormat="1" ht="33.75" hidden="1">
      <c r="A1157" s="3" t="s">
        <v>289</v>
      </c>
      <c r="C1157" s="12"/>
      <c r="D1157" s="16" t="s">
        <v>292</v>
      </c>
      <c r="E1157" s="5">
        <f t="shared" si="389"/>
        <v>0</v>
      </c>
      <c r="F1157" s="5"/>
      <c r="G1157" s="5"/>
      <c r="H1157" s="110">
        <f t="shared" si="390"/>
        <v>0</v>
      </c>
      <c r="I1157" s="110"/>
      <c r="J1157" s="110"/>
      <c r="K1157" s="110">
        <f t="shared" si="387"/>
        <v>0</v>
      </c>
      <c r="L1157" s="110"/>
      <c r="M1157" s="110"/>
      <c r="N1157" s="3">
        <v>11</v>
      </c>
      <c r="P1157" s="4"/>
      <c r="Q1157" s="4"/>
      <c r="R1157" s="4"/>
      <c r="S1157" s="4"/>
      <c r="T1157" s="4"/>
      <c r="U1157" s="4"/>
      <c r="V1157" s="4"/>
      <c r="W1157" s="4"/>
      <c r="X1157" s="4"/>
    </row>
    <row r="1158" spans="1:24" s="3" customFormat="1" ht="33.75" hidden="1">
      <c r="A1158" s="3" t="s">
        <v>289</v>
      </c>
      <c r="C1158" s="12"/>
      <c r="D1158" s="16" t="s">
        <v>293</v>
      </c>
      <c r="E1158" s="5">
        <f t="shared" si="389"/>
        <v>0</v>
      </c>
      <c r="F1158" s="5"/>
      <c r="G1158" s="5"/>
      <c r="H1158" s="110">
        <f t="shared" si="390"/>
        <v>0</v>
      </c>
      <c r="I1158" s="110"/>
      <c r="J1158" s="110"/>
      <c r="K1158" s="110">
        <f t="shared" si="387"/>
        <v>0</v>
      </c>
      <c r="L1158" s="110"/>
      <c r="M1158" s="110"/>
      <c r="N1158" s="3">
        <v>12</v>
      </c>
      <c r="P1158" s="4"/>
      <c r="Q1158" s="4"/>
      <c r="R1158" s="4"/>
      <c r="S1158" s="4"/>
      <c r="T1158" s="4"/>
      <c r="U1158" s="4"/>
      <c r="V1158" s="4"/>
      <c r="W1158" s="4"/>
      <c r="X1158" s="4"/>
    </row>
    <row r="1159" spans="1:24" s="3" customFormat="1" ht="22.5" hidden="1">
      <c r="A1159" s="3" t="s">
        <v>289</v>
      </c>
      <c r="C1159" s="12"/>
      <c r="D1159" s="16" t="s">
        <v>294</v>
      </c>
      <c r="E1159" s="5">
        <f t="shared" si="389"/>
        <v>0</v>
      </c>
      <c r="F1159" s="5"/>
      <c r="G1159" s="5"/>
      <c r="H1159" s="110">
        <f t="shared" si="390"/>
        <v>0</v>
      </c>
      <c r="I1159" s="110"/>
      <c r="J1159" s="110"/>
      <c r="K1159" s="110">
        <f t="shared" si="387"/>
        <v>0</v>
      </c>
      <c r="L1159" s="110"/>
      <c r="M1159" s="110"/>
      <c r="N1159" s="3">
        <v>13</v>
      </c>
      <c r="P1159" s="4"/>
      <c r="Q1159" s="4"/>
      <c r="R1159" s="4"/>
      <c r="S1159" s="4"/>
      <c r="T1159" s="4"/>
      <c r="U1159" s="4"/>
      <c r="V1159" s="4"/>
      <c r="W1159" s="4"/>
      <c r="X1159" s="4"/>
    </row>
    <row r="1160" spans="1:24" s="3" customFormat="1" hidden="1">
      <c r="A1160" s="3" t="str">
        <f t="shared" si="377"/>
        <v>b</v>
      </c>
      <c r="C1160" s="12"/>
      <c r="D1160" s="17" t="s">
        <v>296</v>
      </c>
      <c r="E1160" s="10"/>
      <c r="F1160" s="10"/>
      <c r="G1160" s="10"/>
      <c r="H1160" s="113"/>
      <c r="I1160" s="113"/>
      <c r="J1160" s="113"/>
      <c r="K1160" s="113">
        <f t="shared" si="387"/>
        <v>0</v>
      </c>
      <c r="L1160" s="113">
        <v>0</v>
      </c>
      <c r="M1160" s="113"/>
      <c r="N1160" s="3">
        <v>14</v>
      </c>
      <c r="P1160" s="4"/>
      <c r="Q1160" s="4"/>
      <c r="R1160" s="4"/>
      <c r="S1160" s="4"/>
      <c r="T1160" s="4"/>
      <c r="U1160" s="4"/>
      <c r="V1160" s="4"/>
      <c r="W1160" s="4"/>
      <c r="X1160" s="4"/>
    </row>
    <row r="1161" spans="1:24">
      <c r="A1161" s="21" t="str">
        <f t="shared" si="377"/>
        <v>a</v>
      </c>
      <c r="C1161" s="28"/>
      <c r="D1161" s="17" t="s">
        <v>297</v>
      </c>
      <c r="E1161" s="10">
        <f t="shared" ref="E1161:E1179" si="391">F1161+G1161</f>
        <v>181.63300000000001</v>
      </c>
      <c r="F1161" s="10">
        <v>181.63300000000001</v>
      </c>
      <c r="G1161" s="10"/>
      <c r="H1161" s="159">
        <f t="shared" ref="H1161:H1179" si="392">I1161+J1161</f>
        <v>207.5</v>
      </c>
      <c r="I1161" s="159">
        <v>207.5</v>
      </c>
      <c r="J1161" s="159"/>
      <c r="K1161" s="113">
        <f t="shared" si="387"/>
        <v>40.401000000000003</v>
      </c>
      <c r="L1161" s="113">
        <v>40.401000000000003</v>
      </c>
      <c r="M1161" s="113"/>
      <c r="N1161" s="3">
        <v>15</v>
      </c>
    </row>
    <row r="1162" spans="1:24" s="3" customFormat="1" hidden="1">
      <c r="A1162" s="3" t="str">
        <f t="shared" si="377"/>
        <v>b</v>
      </c>
      <c r="C1162" s="12"/>
      <c r="D1162" s="17" t="s">
        <v>298</v>
      </c>
      <c r="E1162" s="10">
        <f t="shared" si="391"/>
        <v>0</v>
      </c>
      <c r="F1162" s="10"/>
      <c r="G1162" s="10"/>
      <c r="H1162" s="113">
        <f t="shared" si="392"/>
        <v>0</v>
      </c>
      <c r="I1162" s="113">
        <v>0</v>
      </c>
      <c r="J1162" s="113"/>
      <c r="K1162" s="113">
        <f t="shared" si="387"/>
        <v>0</v>
      </c>
      <c r="L1162" s="113">
        <v>0</v>
      </c>
      <c r="M1162" s="113"/>
      <c r="N1162" s="3">
        <v>16</v>
      </c>
      <c r="P1162" s="4"/>
      <c r="Q1162" s="4"/>
      <c r="R1162" s="4"/>
      <c r="S1162" s="4"/>
      <c r="T1162" s="4"/>
      <c r="U1162" s="4"/>
      <c r="V1162" s="4"/>
      <c r="W1162" s="4"/>
      <c r="X1162" s="4"/>
    </row>
    <row r="1163" spans="1:24" s="3" customFormat="1" hidden="1">
      <c r="A1163" s="3" t="str">
        <f t="shared" si="377"/>
        <v>b</v>
      </c>
      <c r="C1163" s="12"/>
      <c r="D1163" s="17" t="s">
        <v>299</v>
      </c>
      <c r="E1163" s="10">
        <f t="shared" si="391"/>
        <v>0</v>
      </c>
      <c r="F1163" s="10"/>
      <c r="G1163" s="10"/>
      <c r="H1163" s="113">
        <f t="shared" si="392"/>
        <v>0</v>
      </c>
      <c r="I1163" s="113">
        <v>0</v>
      </c>
      <c r="J1163" s="113"/>
      <c r="K1163" s="113">
        <f t="shared" si="387"/>
        <v>0</v>
      </c>
      <c r="L1163" s="113">
        <v>0</v>
      </c>
      <c r="M1163" s="113"/>
      <c r="N1163" s="3">
        <v>17</v>
      </c>
      <c r="P1163" s="4"/>
      <c r="Q1163" s="4"/>
      <c r="R1163" s="4"/>
      <c r="S1163" s="4"/>
      <c r="T1163" s="4"/>
      <c r="U1163" s="4"/>
      <c r="V1163" s="4"/>
      <c r="W1163" s="4"/>
      <c r="X1163" s="4"/>
    </row>
    <row r="1164" spans="1:24" s="3" customFormat="1" hidden="1">
      <c r="A1164" s="3" t="str">
        <f t="shared" si="377"/>
        <v>b</v>
      </c>
      <c r="C1164" s="12"/>
      <c r="D1164" s="17" t="s">
        <v>300</v>
      </c>
      <c r="E1164" s="10">
        <f t="shared" si="391"/>
        <v>0</v>
      </c>
      <c r="F1164" s="10"/>
      <c r="G1164" s="10"/>
      <c r="H1164" s="113">
        <f t="shared" si="392"/>
        <v>0</v>
      </c>
      <c r="I1164" s="113">
        <v>0</v>
      </c>
      <c r="J1164" s="113"/>
      <c r="K1164" s="113">
        <f t="shared" si="387"/>
        <v>0</v>
      </c>
      <c r="L1164" s="113">
        <v>0</v>
      </c>
      <c r="M1164" s="113"/>
      <c r="N1164" s="3">
        <v>18</v>
      </c>
      <c r="P1164" s="4"/>
      <c r="Q1164" s="4"/>
      <c r="R1164" s="4"/>
      <c r="S1164" s="4"/>
      <c r="T1164" s="4"/>
      <c r="U1164" s="4"/>
      <c r="V1164" s="4"/>
      <c r="W1164" s="4"/>
      <c r="X1164" s="4"/>
    </row>
    <row r="1165" spans="1:24" ht="14.25" customHeight="1">
      <c r="A1165" s="21" t="str">
        <f t="shared" si="377"/>
        <v>a</v>
      </c>
      <c r="C1165" s="28"/>
      <c r="D1165" s="23" t="s">
        <v>21</v>
      </c>
      <c r="E1165" s="9">
        <f t="shared" si="391"/>
        <v>0</v>
      </c>
      <c r="F1165" s="9"/>
      <c r="G1165" s="9"/>
      <c r="H1165" s="158">
        <f t="shared" si="392"/>
        <v>18</v>
      </c>
      <c r="I1165" s="158">
        <v>18</v>
      </c>
      <c r="J1165" s="158"/>
      <c r="K1165" s="112">
        <f t="shared" si="387"/>
        <v>0</v>
      </c>
      <c r="L1165" s="113"/>
      <c r="M1165" s="112"/>
      <c r="N1165" s="3">
        <v>19</v>
      </c>
      <c r="P1165" s="136"/>
    </row>
    <row r="1166" spans="1:24" s="3" customFormat="1" ht="14.25" customHeight="1">
      <c r="A1166" s="3" t="str">
        <f t="shared" si="377"/>
        <v>b</v>
      </c>
      <c r="C1166" s="12"/>
      <c r="D1166" s="18" t="s">
        <v>120</v>
      </c>
      <c r="E1166" s="9">
        <f t="shared" si="391"/>
        <v>0</v>
      </c>
      <c r="F1166" s="9"/>
      <c r="G1166" s="9"/>
      <c r="H1166" s="158">
        <f t="shared" si="392"/>
        <v>0</v>
      </c>
      <c r="I1166" s="158"/>
      <c r="J1166" s="158"/>
      <c r="K1166" s="112">
        <f t="shared" si="387"/>
        <v>0</v>
      </c>
      <c r="L1166" s="112"/>
      <c r="M1166" s="112"/>
      <c r="N1166" s="3">
        <v>20</v>
      </c>
      <c r="P1166" s="4"/>
      <c r="Q1166" s="4"/>
      <c r="R1166" s="4"/>
      <c r="S1166" s="4"/>
      <c r="T1166" s="4"/>
      <c r="U1166" s="4"/>
      <c r="V1166" s="4"/>
      <c r="W1166" s="4"/>
      <c r="X1166" s="4"/>
    </row>
    <row r="1167" spans="1:24" ht="27">
      <c r="A1167" s="21" t="str">
        <f t="shared" si="377"/>
        <v>a</v>
      </c>
      <c r="B1167" s="21" t="s">
        <v>114</v>
      </c>
      <c r="C1167" s="7" t="s">
        <v>204</v>
      </c>
      <c r="D1167" s="22" t="s">
        <v>486</v>
      </c>
      <c r="E1167" s="176">
        <f t="shared" si="391"/>
        <v>117.24499999999999</v>
      </c>
      <c r="F1167" s="176">
        <f>F1169+F1185+F1186</f>
        <v>117.24499999999999</v>
      </c>
      <c r="G1167" s="5">
        <f>G1169+G1185+G1186</f>
        <v>0</v>
      </c>
      <c r="H1167" s="157">
        <f t="shared" si="392"/>
        <v>130.6</v>
      </c>
      <c r="I1167" s="157">
        <f>I1169+I1185+I1186</f>
        <v>130.6</v>
      </c>
      <c r="J1167" s="157">
        <f>J1169+J1185+J1186</f>
        <v>0</v>
      </c>
      <c r="K1167" s="110">
        <f t="shared" si="387"/>
        <v>29.788</v>
      </c>
      <c r="L1167" s="110">
        <f>L1169+L1185+L1186</f>
        <v>29.788</v>
      </c>
      <c r="M1167" s="110">
        <f>M1169+M1185+M1186</f>
        <v>0</v>
      </c>
      <c r="N1167" s="3">
        <v>1</v>
      </c>
    </row>
    <row r="1168" spans="1:24">
      <c r="A1168" s="21" t="str">
        <f t="shared" si="377"/>
        <v>a</v>
      </c>
      <c r="C1168" s="28"/>
      <c r="D1168" s="19" t="s">
        <v>99</v>
      </c>
      <c r="E1168" s="161">
        <f t="shared" si="391"/>
        <v>29</v>
      </c>
      <c r="F1168" s="161">
        <v>29</v>
      </c>
      <c r="G1168" s="161"/>
      <c r="H1168" s="163">
        <f t="shared" si="392"/>
        <v>28</v>
      </c>
      <c r="I1168" s="163">
        <v>28</v>
      </c>
      <c r="J1168" s="204"/>
      <c r="K1168" s="161">
        <f t="shared" si="387"/>
        <v>28</v>
      </c>
      <c r="L1168" s="161">
        <v>28</v>
      </c>
      <c r="M1168" s="111"/>
      <c r="N1168" s="3">
        <v>2</v>
      </c>
    </row>
    <row r="1169" spans="1:24">
      <c r="A1169" s="21" t="str">
        <f t="shared" si="377"/>
        <v>a</v>
      </c>
      <c r="C1169" s="28"/>
      <c r="D1169" s="23" t="s">
        <v>5</v>
      </c>
      <c r="E1169" s="9">
        <f t="shared" si="391"/>
        <v>115.44499999999999</v>
      </c>
      <c r="F1169" s="9">
        <f>F1170+F1171+F1181+F1182+F1183+F1184</f>
        <v>115.44499999999999</v>
      </c>
      <c r="G1169" s="9">
        <f>G1170+G1171+G1181+G1182+G1183+G1184</f>
        <v>0</v>
      </c>
      <c r="H1169" s="158">
        <f t="shared" si="392"/>
        <v>129.69999999999999</v>
      </c>
      <c r="I1169" s="158">
        <f>I1170+I1171+I1181+I1182+I1183+I1184</f>
        <v>129.69999999999999</v>
      </c>
      <c r="J1169" s="158">
        <f>J1170+J1171+J1181+J1182+J1183+J1184</f>
        <v>0</v>
      </c>
      <c r="K1169" s="112">
        <f t="shared" si="387"/>
        <v>29.788</v>
      </c>
      <c r="L1169" s="112">
        <f>L1170+L1171+L1181+L1182+L1183+L1184</f>
        <v>29.788</v>
      </c>
      <c r="M1169" s="112">
        <f>M1170+M1171+M1181+M1182+M1183+M1184</f>
        <v>0</v>
      </c>
      <c r="N1169" s="3">
        <v>3</v>
      </c>
    </row>
    <row r="1170" spans="1:24" ht="0.75" customHeight="1">
      <c r="A1170" s="21" t="str">
        <f t="shared" si="377"/>
        <v>b</v>
      </c>
      <c r="C1170" s="28"/>
      <c r="D1170" s="17" t="s">
        <v>301</v>
      </c>
      <c r="E1170" s="10">
        <f t="shared" si="391"/>
        <v>0</v>
      </c>
      <c r="F1170" s="10"/>
      <c r="G1170" s="10"/>
      <c r="H1170" s="159">
        <f t="shared" si="392"/>
        <v>0</v>
      </c>
      <c r="I1170" s="159"/>
      <c r="J1170" s="159"/>
      <c r="K1170" s="113">
        <f t="shared" si="387"/>
        <v>0</v>
      </c>
      <c r="L1170" s="113"/>
      <c r="M1170" s="113"/>
      <c r="N1170" s="3">
        <v>4</v>
      </c>
    </row>
    <row r="1171" spans="1:24" s="3" customFormat="1" hidden="1">
      <c r="A1171" s="3" t="str">
        <f t="shared" si="377"/>
        <v>b</v>
      </c>
      <c r="C1171" s="12"/>
      <c r="D1171" s="17" t="s">
        <v>295</v>
      </c>
      <c r="E1171" s="10">
        <f t="shared" si="391"/>
        <v>0</v>
      </c>
      <c r="F1171" s="10">
        <f>F1172+F1173+F1174+F1175+F1176+F1177+F1178+F1179</f>
        <v>0</v>
      </c>
      <c r="G1171" s="10">
        <f>G1172+G1173+G1174+G1175+G1176+G1177+G1178+G1179</f>
        <v>0</v>
      </c>
      <c r="H1171" s="113">
        <f t="shared" si="392"/>
        <v>0</v>
      </c>
      <c r="I1171" s="113">
        <f>I1172+I1173+I1174+I1175+I1176+I1177+I1178+I1179</f>
        <v>0</v>
      </c>
      <c r="J1171" s="113">
        <f>J1172+J1173+J1174+J1175+J1176+J1177+J1178+J1179</f>
        <v>0</v>
      </c>
      <c r="K1171" s="113">
        <f t="shared" si="387"/>
        <v>0</v>
      </c>
      <c r="L1171" s="113">
        <f>L1172+L1173+L1174+L1175+L1176+L1177+L1178+L1179</f>
        <v>0</v>
      </c>
      <c r="M1171" s="113">
        <f>M1172+M1173+M1174+M1175+M1176+M1177+M1178+M1179</f>
        <v>0</v>
      </c>
      <c r="N1171" s="3">
        <v>5</v>
      </c>
      <c r="P1171" s="4"/>
      <c r="Q1171" s="4"/>
      <c r="R1171" s="4"/>
      <c r="S1171" s="4"/>
      <c r="T1171" s="4"/>
      <c r="U1171" s="4"/>
      <c r="V1171" s="4"/>
      <c r="W1171" s="4"/>
      <c r="X1171" s="4"/>
    </row>
    <row r="1172" spans="1:24" s="3" customFormat="1" ht="22.5" hidden="1">
      <c r="A1172" s="3" t="s">
        <v>289</v>
      </c>
      <c r="C1172" s="12"/>
      <c r="D1172" s="16" t="s">
        <v>290</v>
      </c>
      <c r="E1172" s="5">
        <f t="shared" si="391"/>
        <v>0</v>
      </c>
      <c r="F1172" s="5"/>
      <c r="G1172" s="5"/>
      <c r="H1172" s="110">
        <f t="shared" si="392"/>
        <v>0</v>
      </c>
      <c r="I1172" s="110"/>
      <c r="J1172" s="110"/>
      <c r="K1172" s="110">
        <f t="shared" si="387"/>
        <v>0</v>
      </c>
      <c r="L1172" s="110"/>
      <c r="M1172" s="110"/>
      <c r="N1172" s="3">
        <v>6</v>
      </c>
      <c r="P1172" s="4"/>
      <c r="Q1172" s="4"/>
      <c r="R1172" s="4"/>
      <c r="S1172" s="4"/>
      <c r="T1172" s="4"/>
      <c r="U1172" s="4"/>
      <c r="V1172" s="4"/>
      <c r="W1172" s="4"/>
      <c r="X1172" s="4"/>
    </row>
    <row r="1173" spans="1:24" s="3" customFormat="1" hidden="1">
      <c r="A1173" s="3" t="s">
        <v>289</v>
      </c>
      <c r="C1173" s="12"/>
      <c r="D1173" s="16" t="s">
        <v>102</v>
      </c>
      <c r="E1173" s="5">
        <f t="shared" si="391"/>
        <v>0</v>
      </c>
      <c r="F1173" s="5"/>
      <c r="G1173" s="5"/>
      <c r="H1173" s="110">
        <f t="shared" si="392"/>
        <v>0</v>
      </c>
      <c r="I1173" s="110"/>
      <c r="J1173" s="110"/>
      <c r="K1173" s="110">
        <f t="shared" si="387"/>
        <v>0</v>
      </c>
      <c r="L1173" s="110"/>
      <c r="M1173" s="110"/>
      <c r="N1173" s="3">
        <v>7</v>
      </c>
      <c r="P1173" s="4"/>
      <c r="Q1173" s="4"/>
      <c r="R1173" s="4"/>
      <c r="S1173" s="4"/>
      <c r="T1173" s="4"/>
      <c r="U1173" s="4"/>
      <c r="V1173" s="4"/>
      <c r="W1173" s="4"/>
      <c r="X1173" s="4"/>
    </row>
    <row r="1174" spans="1:24" s="3" customFormat="1" hidden="1">
      <c r="A1174" s="3" t="s">
        <v>289</v>
      </c>
      <c r="C1174" s="12"/>
      <c r="D1174" s="16" t="s">
        <v>101</v>
      </c>
      <c r="E1174" s="5">
        <f t="shared" si="391"/>
        <v>0</v>
      </c>
      <c r="F1174" s="5"/>
      <c r="G1174" s="5"/>
      <c r="H1174" s="110">
        <f t="shared" si="392"/>
        <v>0</v>
      </c>
      <c r="I1174" s="110"/>
      <c r="J1174" s="110"/>
      <c r="K1174" s="110">
        <f t="shared" si="387"/>
        <v>0</v>
      </c>
      <c r="L1174" s="110"/>
      <c r="M1174" s="110"/>
      <c r="N1174" s="3">
        <v>8</v>
      </c>
      <c r="P1174" s="4"/>
      <c r="Q1174" s="4"/>
      <c r="R1174" s="4"/>
      <c r="S1174" s="4"/>
      <c r="T1174" s="4"/>
      <c r="U1174" s="4"/>
      <c r="V1174" s="4"/>
      <c r="W1174" s="4"/>
      <c r="X1174" s="4"/>
    </row>
    <row r="1175" spans="1:24" s="3" customFormat="1" hidden="1">
      <c r="A1175" s="3" t="s">
        <v>289</v>
      </c>
      <c r="C1175" s="12"/>
      <c r="D1175" s="16" t="s">
        <v>291</v>
      </c>
      <c r="E1175" s="5">
        <f t="shared" si="391"/>
        <v>0</v>
      </c>
      <c r="F1175" s="5"/>
      <c r="G1175" s="5"/>
      <c r="H1175" s="110">
        <f t="shared" si="392"/>
        <v>0</v>
      </c>
      <c r="I1175" s="110"/>
      <c r="J1175" s="110"/>
      <c r="K1175" s="110">
        <f t="shared" si="387"/>
        <v>0</v>
      </c>
      <c r="L1175" s="110"/>
      <c r="M1175" s="110"/>
      <c r="N1175" s="3">
        <v>9</v>
      </c>
      <c r="P1175" s="4"/>
      <c r="Q1175" s="4"/>
      <c r="R1175" s="4"/>
      <c r="S1175" s="4"/>
      <c r="T1175" s="4"/>
      <c r="U1175" s="4"/>
      <c r="V1175" s="4"/>
      <c r="W1175" s="4"/>
      <c r="X1175" s="4"/>
    </row>
    <row r="1176" spans="1:24" s="3" customFormat="1" hidden="1">
      <c r="A1176" s="3" t="s">
        <v>289</v>
      </c>
      <c r="C1176" s="12"/>
      <c r="D1176" s="16" t="s">
        <v>100</v>
      </c>
      <c r="E1176" s="5">
        <f t="shared" si="391"/>
        <v>0</v>
      </c>
      <c r="F1176" s="5"/>
      <c r="G1176" s="5"/>
      <c r="H1176" s="110">
        <f t="shared" si="392"/>
        <v>0</v>
      </c>
      <c r="I1176" s="110"/>
      <c r="J1176" s="110"/>
      <c r="K1176" s="110">
        <f t="shared" si="387"/>
        <v>0</v>
      </c>
      <c r="L1176" s="110"/>
      <c r="M1176" s="110"/>
      <c r="N1176" s="3">
        <v>10</v>
      </c>
      <c r="P1176" s="4"/>
      <c r="Q1176" s="4"/>
      <c r="R1176" s="4"/>
      <c r="S1176" s="4"/>
      <c r="T1176" s="4"/>
      <c r="U1176" s="4"/>
      <c r="V1176" s="4"/>
      <c r="W1176" s="4"/>
      <c r="X1176" s="4"/>
    </row>
    <row r="1177" spans="1:24" s="3" customFormat="1" ht="33.75" hidden="1">
      <c r="A1177" s="3" t="s">
        <v>289</v>
      </c>
      <c r="C1177" s="12"/>
      <c r="D1177" s="16" t="s">
        <v>292</v>
      </c>
      <c r="E1177" s="5">
        <f t="shared" si="391"/>
        <v>0</v>
      </c>
      <c r="F1177" s="5"/>
      <c r="G1177" s="5"/>
      <c r="H1177" s="110">
        <f t="shared" si="392"/>
        <v>0</v>
      </c>
      <c r="I1177" s="110"/>
      <c r="J1177" s="110"/>
      <c r="K1177" s="110">
        <f t="shared" si="387"/>
        <v>0</v>
      </c>
      <c r="L1177" s="110"/>
      <c r="M1177" s="110"/>
      <c r="N1177" s="3">
        <v>11</v>
      </c>
      <c r="P1177" s="4"/>
      <c r="Q1177" s="4"/>
      <c r="R1177" s="4"/>
      <c r="S1177" s="4"/>
      <c r="T1177" s="4"/>
      <c r="U1177" s="4"/>
      <c r="V1177" s="4"/>
      <c r="W1177" s="4"/>
      <c r="X1177" s="4"/>
    </row>
    <row r="1178" spans="1:24" s="3" customFormat="1" ht="33.75" hidden="1">
      <c r="A1178" s="3" t="s">
        <v>289</v>
      </c>
      <c r="C1178" s="12"/>
      <c r="D1178" s="16" t="s">
        <v>293</v>
      </c>
      <c r="E1178" s="5">
        <f t="shared" si="391"/>
        <v>0</v>
      </c>
      <c r="F1178" s="5"/>
      <c r="G1178" s="5"/>
      <c r="H1178" s="110">
        <f t="shared" si="392"/>
        <v>0</v>
      </c>
      <c r="I1178" s="110"/>
      <c r="J1178" s="110"/>
      <c r="K1178" s="110">
        <f t="shared" si="387"/>
        <v>0</v>
      </c>
      <c r="L1178" s="110"/>
      <c r="M1178" s="110"/>
      <c r="N1178" s="3">
        <v>12</v>
      </c>
      <c r="P1178" s="4"/>
      <c r="Q1178" s="4"/>
      <c r="R1178" s="4"/>
      <c r="S1178" s="4"/>
      <c r="T1178" s="4"/>
      <c r="U1178" s="4"/>
      <c r="V1178" s="4"/>
      <c r="W1178" s="4"/>
      <c r="X1178" s="4"/>
    </row>
    <row r="1179" spans="1:24" s="3" customFormat="1" ht="22.5" hidden="1">
      <c r="A1179" s="3" t="s">
        <v>289</v>
      </c>
      <c r="C1179" s="12"/>
      <c r="D1179" s="16" t="s">
        <v>294</v>
      </c>
      <c r="E1179" s="5">
        <f t="shared" si="391"/>
        <v>0</v>
      </c>
      <c r="F1179" s="5"/>
      <c r="G1179" s="5"/>
      <c r="H1179" s="110">
        <f t="shared" si="392"/>
        <v>0</v>
      </c>
      <c r="I1179" s="110"/>
      <c r="J1179" s="110"/>
      <c r="K1179" s="110">
        <f t="shared" si="387"/>
        <v>0</v>
      </c>
      <c r="L1179" s="110"/>
      <c r="M1179" s="110"/>
      <c r="N1179" s="3">
        <v>13</v>
      </c>
      <c r="P1179" s="4"/>
      <c r="Q1179" s="4"/>
      <c r="R1179" s="4"/>
      <c r="S1179" s="4"/>
      <c r="T1179" s="4"/>
      <c r="U1179" s="4"/>
      <c r="V1179" s="4"/>
      <c r="W1179" s="4"/>
      <c r="X1179" s="4"/>
    </row>
    <row r="1180" spans="1:24" s="3" customFormat="1" hidden="1">
      <c r="A1180" s="3" t="str">
        <f t="shared" si="377"/>
        <v>b</v>
      </c>
      <c r="C1180" s="12"/>
      <c r="D1180" s="17" t="s">
        <v>296</v>
      </c>
      <c r="E1180" s="10"/>
      <c r="F1180" s="10"/>
      <c r="G1180" s="10"/>
      <c r="H1180" s="113"/>
      <c r="I1180" s="113"/>
      <c r="J1180" s="113"/>
      <c r="K1180" s="113">
        <f t="shared" si="387"/>
        <v>0</v>
      </c>
      <c r="L1180" s="113"/>
      <c r="M1180" s="113"/>
      <c r="N1180" s="3">
        <v>14</v>
      </c>
      <c r="P1180" s="4"/>
      <c r="Q1180" s="4"/>
      <c r="R1180" s="4"/>
      <c r="S1180" s="4"/>
      <c r="T1180" s="4"/>
      <c r="U1180" s="4"/>
      <c r="V1180" s="4"/>
      <c r="W1180" s="4"/>
      <c r="X1180" s="4"/>
    </row>
    <row r="1181" spans="1:24">
      <c r="A1181" s="21" t="str">
        <f t="shared" si="377"/>
        <v>a</v>
      </c>
      <c r="C1181" s="28"/>
      <c r="D1181" s="17" t="s">
        <v>297</v>
      </c>
      <c r="E1181" s="10">
        <f t="shared" ref="E1181:E1199" si="393">F1181+G1181</f>
        <v>115.44499999999999</v>
      </c>
      <c r="F1181" s="10">
        <v>115.44499999999999</v>
      </c>
      <c r="G1181" s="10"/>
      <c r="H1181" s="159">
        <f t="shared" ref="H1181:H1199" si="394">I1181+J1181</f>
        <v>129.69999999999999</v>
      </c>
      <c r="I1181" s="159">
        <v>129.69999999999999</v>
      </c>
      <c r="J1181" s="159"/>
      <c r="K1181" s="113">
        <f t="shared" si="387"/>
        <v>29.788</v>
      </c>
      <c r="L1181" s="113">
        <v>29.788</v>
      </c>
      <c r="M1181" s="113"/>
      <c r="N1181" s="3">
        <v>15</v>
      </c>
    </row>
    <row r="1182" spans="1:24" s="3" customFormat="1" hidden="1">
      <c r="A1182" s="3" t="str">
        <f t="shared" si="377"/>
        <v>b</v>
      </c>
      <c r="C1182" s="12"/>
      <c r="D1182" s="17" t="s">
        <v>298</v>
      </c>
      <c r="E1182" s="10">
        <f t="shared" si="393"/>
        <v>0</v>
      </c>
      <c r="F1182" s="10"/>
      <c r="G1182" s="10"/>
      <c r="H1182" s="113">
        <f t="shared" si="394"/>
        <v>0</v>
      </c>
      <c r="I1182" s="113"/>
      <c r="J1182" s="113"/>
      <c r="K1182" s="113">
        <f t="shared" si="387"/>
        <v>0</v>
      </c>
      <c r="L1182" s="113"/>
      <c r="M1182" s="113"/>
      <c r="N1182" s="3">
        <v>16</v>
      </c>
      <c r="P1182" s="4"/>
      <c r="Q1182" s="4"/>
      <c r="R1182" s="4"/>
      <c r="S1182" s="4"/>
      <c r="T1182" s="4"/>
      <c r="U1182" s="4"/>
      <c r="V1182" s="4"/>
      <c r="W1182" s="4"/>
      <c r="X1182" s="4"/>
    </row>
    <row r="1183" spans="1:24" s="3" customFormat="1" hidden="1">
      <c r="A1183" s="3" t="str">
        <f t="shared" si="377"/>
        <v>b</v>
      </c>
      <c r="C1183" s="12"/>
      <c r="D1183" s="17" t="s">
        <v>299</v>
      </c>
      <c r="E1183" s="10">
        <f t="shared" si="393"/>
        <v>0</v>
      </c>
      <c r="F1183" s="10"/>
      <c r="G1183" s="10"/>
      <c r="H1183" s="113">
        <f t="shared" si="394"/>
        <v>0</v>
      </c>
      <c r="I1183" s="113"/>
      <c r="J1183" s="113"/>
      <c r="K1183" s="113">
        <f t="shared" si="387"/>
        <v>0</v>
      </c>
      <c r="L1183" s="113"/>
      <c r="M1183" s="113"/>
      <c r="N1183" s="3">
        <v>17</v>
      </c>
      <c r="P1183" s="4"/>
      <c r="Q1183" s="4"/>
      <c r="R1183" s="4"/>
      <c r="S1183" s="4"/>
      <c r="T1183" s="4"/>
      <c r="U1183" s="4"/>
      <c r="V1183" s="4"/>
      <c r="W1183" s="4"/>
      <c r="X1183" s="4"/>
    </row>
    <row r="1184" spans="1:24" s="3" customFormat="1" hidden="1">
      <c r="A1184" s="3" t="str">
        <f t="shared" ref="A1184:A1191" si="395">IF((E1184+H1184+K1184)&gt;0,"a","b")</f>
        <v>b</v>
      </c>
      <c r="C1184" s="12"/>
      <c r="D1184" s="17" t="s">
        <v>300</v>
      </c>
      <c r="E1184" s="10">
        <f t="shared" si="393"/>
        <v>0</v>
      </c>
      <c r="F1184" s="10"/>
      <c r="G1184" s="10"/>
      <c r="H1184" s="113">
        <f t="shared" si="394"/>
        <v>0</v>
      </c>
      <c r="I1184" s="113"/>
      <c r="J1184" s="113"/>
      <c r="K1184" s="113">
        <f t="shared" si="387"/>
        <v>0</v>
      </c>
      <c r="L1184" s="113"/>
      <c r="M1184" s="113"/>
      <c r="N1184" s="3">
        <v>18</v>
      </c>
      <c r="P1184" s="4"/>
      <c r="Q1184" s="4"/>
      <c r="R1184" s="4"/>
      <c r="S1184" s="4"/>
      <c r="T1184" s="4"/>
      <c r="U1184" s="4"/>
      <c r="V1184" s="4"/>
      <c r="W1184" s="4"/>
      <c r="X1184" s="4"/>
    </row>
    <row r="1185" spans="1:24" s="3" customFormat="1" ht="17.25" customHeight="1">
      <c r="A1185" s="3" t="str">
        <f t="shared" si="395"/>
        <v>a</v>
      </c>
      <c r="C1185" s="12"/>
      <c r="D1185" s="18" t="s">
        <v>21</v>
      </c>
      <c r="E1185" s="9">
        <f t="shared" si="393"/>
        <v>1.8</v>
      </c>
      <c r="F1185" s="9">
        <v>1.8</v>
      </c>
      <c r="G1185" s="9"/>
      <c r="H1185" s="158">
        <f t="shared" si="394"/>
        <v>0.9</v>
      </c>
      <c r="I1185" s="158">
        <v>0.9</v>
      </c>
      <c r="J1185" s="158"/>
      <c r="K1185" s="112">
        <f t="shared" si="387"/>
        <v>0</v>
      </c>
      <c r="L1185" s="112"/>
      <c r="M1185" s="112"/>
      <c r="N1185" s="3">
        <v>19</v>
      </c>
      <c r="P1185" s="4"/>
      <c r="Q1185" s="4"/>
      <c r="R1185" s="4"/>
      <c r="S1185" s="4"/>
      <c r="T1185" s="4"/>
      <c r="U1185" s="4"/>
      <c r="V1185" s="4"/>
      <c r="W1185" s="4"/>
      <c r="X1185" s="4"/>
    </row>
    <row r="1186" spans="1:24" s="3" customFormat="1" ht="18.75" customHeight="1">
      <c r="A1186" s="3" t="str">
        <f t="shared" si="395"/>
        <v>b</v>
      </c>
      <c r="C1186" s="12"/>
      <c r="D1186" s="18" t="s">
        <v>120</v>
      </c>
      <c r="E1186" s="9">
        <f t="shared" si="393"/>
        <v>0</v>
      </c>
      <c r="F1186" s="9"/>
      <c r="G1186" s="9"/>
      <c r="H1186" s="158">
        <f t="shared" si="394"/>
        <v>0</v>
      </c>
      <c r="I1186" s="158"/>
      <c r="J1186" s="158"/>
      <c r="K1186" s="112">
        <f t="shared" si="387"/>
        <v>0</v>
      </c>
      <c r="L1186" s="112"/>
      <c r="M1186" s="112"/>
      <c r="N1186" s="3">
        <v>20</v>
      </c>
      <c r="P1186" s="4"/>
      <c r="Q1186" s="4"/>
      <c r="R1186" s="4"/>
      <c r="S1186" s="4"/>
      <c r="T1186" s="4"/>
      <c r="U1186" s="4"/>
      <c r="V1186" s="4"/>
      <c r="W1186" s="4"/>
      <c r="X1186" s="4"/>
    </row>
    <row r="1187" spans="1:24" ht="33.75">
      <c r="A1187" s="21" t="str">
        <f t="shared" si="395"/>
        <v>a</v>
      </c>
      <c r="B1187" s="21" t="s">
        <v>114</v>
      </c>
      <c r="C1187" s="7" t="s">
        <v>412</v>
      </c>
      <c r="D1187" s="22" t="s">
        <v>438</v>
      </c>
      <c r="E1187" s="176">
        <f t="shared" si="393"/>
        <v>68.391999999999996</v>
      </c>
      <c r="F1187" s="176">
        <f>F1189+F1205+F1206</f>
        <v>68.391999999999996</v>
      </c>
      <c r="G1187" s="5">
        <f>G1189+G1205+G1206</f>
        <v>0</v>
      </c>
      <c r="H1187" s="157">
        <f t="shared" si="394"/>
        <v>85.6</v>
      </c>
      <c r="I1187" s="157">
        <f>I1189+I1205+I1206</f>
        <v>85.6</v>
      </c>
      <c r="J1187" s="157">
        <f>J1189+J1205+J1206</f>
        <v>0</v>
      </c>
      <c r="K1187" s="110">
        <f t="shared" si="387"/>
        <v>17.521999999999998</v>
      </c>
      <c r="L1187" s="157">
        <f>L1189+L1205+L1206</f>
        <v>17.521999999999998</v>
      </c>
      <c r="M1187" s="110">
        <f>M1189+M1205+M1206</f>
        <v>0</v>
      </c>
      <c r="N1187" s="3">
        <v>1</v>
      </c>
    </row>
    <row r="1188" spans="1:24" s="3" customFormat="1">
      <c r="A1188" s="3" t="str">
        <f t="shared" si="395"/>
        <v>a</v>
      </c>
      <c r="C1188" s="12"/>
      <c r="D1188" s="19" t="s">
        <v>99</v>
      </c>
      <c r="E1188" s="161">
        <f t="shared" si="393"/>
        <v>13</v>
      </c>
      <c r="F1188" s="161">
        <v>13</v>
      </c>
      <c r="G1188" s="161"/>
      <c r="H1188" s="163">
        <f t="shared" si="394"/>
        <v>13</v>
      </c>
      <c r="I1188" s="163">
        <v>13</v>
      </c>
      <c r="J1188" s="204"/>
      <c r="K1188" s="161">
        <f t="shared" si="387"/>
        <v>13</v>
      </c>
      <c r="L1188" s="161">
        <v>13</v>
      </c>
      <c r="M1188" s="111"/>
      <c r="N1188" s="3">
        <v>2</v>
      </c>
      <c r="P1188" s="4"/>
      <c r="Q1188" s="4"/>
      <c r="R1188" s="4"/>
      <c r="S1188" s="4"/>
      <c r="T1188" s="4"/>
      <c r="U1188" s="4"/>
      <c r="V1188" s="4"/>
      <c r="W1188" s="4"/>
      <c r="X1188" s="4"/>
    </row>
    <row r="1189" spans="1:24" ht="12" customHeight="1">
      <c r="A1189" s="21" t="str">
        <f t="shared" si="395"/>
        <v>a</v>
      </c>
      <c r="C1189" s="28"/>
      <c r="D1189" s="23" t="s">
        <v>5</v>
      </c>
      <c r="E1189" s="9">
        <f t="shared" si="393"/>
        <v>68.391999999999996</v>
      </c>
      <c r="F1189" s="9">
        <f>F1190+F1191+F1201+F1202+F1203+F1204</f>
        <v>68.391999999999996</v>
      </c>
      <c r="G1189" s="9">
        <f>G1190+G1191+G1201+G1202+G1203+G1204</f>
        <v>0</v>
      </c>
      <c r="H1189" s="158">
        <f t="shared" si="394"/>
        <v>85.6</v>
      </c>
      <c r="I1189" s="158">
        <f>I1190+I1191+I1201+I1202+I1203+I1204</f>
        <v>85.6</v>
      </c>
      <c r="J1189" s="158">
        <f>J1190+J1191+J1201+J1202+J1203+J1204</f>
        <v>0</v>
      </c>
      <c r="K1189" s="112">
        <f t="shared" si="387"/>
        <v>17.521999999999998</v>
      </c>
      <c r="L1189" s="112">
        <f>L1190+L1191+L1201+L1202+L1203+L1204</f>
        <v>17.521999999999998</v>
      </c>
      <c r="M1189" s="112">
        <f>M1190+M1191+M1201+M1202+M1203+M1204</f>
        <v>0</v>
      </c>
      <c r="N1189" s="3">
        <v>3</v>
      </c>
    </row>
    <row r="1190" spans="1:24" s="3" customFormat="1" ht="1.5" hidden="1" customHeight="1">
      <c r="A1190" s="3" t="str">
        <f t="shared" si="395"/>
        <v>b</v>
      </c>
      <c r="C1190" s="12"/>
      <c r="D1190" s="17" t="s">
        <v>301</v>
      </c>
      <c r="E1190" s="10">
        <f t="shared" si="393"/>
        <v>0</v>
      </c>
      <c r="F1190" s="10"/>
      <c r="G1190" s="10"/>
      <c r="H1190" s="113">
        <f t="shared" si="394"/>
        <v>0</v>
      </c>
      <c r="I1190" s="113"/>
      <c r="J1190" s="113"/>
      <c r="K1190" s="113">
        <f t="shared" si="387"/>
        <v>0</v>
      </c>
      <c r="L1190" s="113"/>
      <c r="M1190" s="113"/>
      <c r="N1190" s="3">
        <v>4</v>
      </c>
      <c r="P1190" s="4">
        <f>K1190-H1190</f>
        <v>0</v>
      </c>
      <c r="Q1190" s="4">
        <f>K1190-E1190</f>
        <v>0</v>
      </c>
      <c r="R1190" s="4">
        <f>H1190-E1190</f>
        <v>0</v>
      </c>
      <c r="S1190" s="4"/>
      <c r="T1190" s="4"/>
      <c r="U1190" s="4"/>
      <c r="V1190" s="4"/>
      <c r="W1190" s="4"/>
      <c r="X1190" s="4"/>
    </row>
    <row r="1191" spans="1:24" hidden="1">
      <c r="A1191" s="21" t="str">
        <f t="shared" si="395"/>
        <v>b</v>
      </c>
      <c r="C1191" s="28"/>
      <c r="D1191" s="17" t="s">
        <v>295</v>
      </c>
      <c r="E1191" s="10">
        <f t="shared" si="393"/>
        <v>0</v>
      </c>
      <c r="F1191" s="10">
        <f>F1192+F1193+F1194+F1195+F1196+F1197+F1198+F1199</f>
        <v>0</v>
      </c>
      <c r="G1191" s="10">
        <f>G1192+G1193+G1194+G1195+G1196+G1197+G1198+G1199</f>
        <v>0</v>
      </c>
      <c r="H1191" s="113">
        <f t="shared" si="394"/>
        <v>0</v>
      </c>
      <c r="I1191" s="113">
        <f>I1192+I1193+I1194+I1195+I1196+I1197+I1198+I1199</f>
        <v>0</v>
      </c>
      <c r="J1191" s="113">
        <f>J1192+J1193+J1194+J1195+J1196+J1197+J1198+J1199</f>
        <v>0</v>
      </c>
      <c r="K1191" s="113">
        <f t="shared" si="387"/>
        <v>0</v>
      </c>
      <c r="L1191" s="113">
        <f>L1192+L1193+L1194+L1195+L1196+L1197+L1198+L1199</f>
        <v>0</v>
      </c>
      <c r="M1191" s="113">
        <f>M1192+M1193+M1194+M1195+M1196+M1197+M1198+M1199</f>
        <v>0</v>
      </c>
      <c r="N1191" s="3">
        <v>5</v>
      </c>
    </row>
    <row r="1192" spans="1:24" s="3" customFormat="1" ht="22.5" hidden="1">
      <c r="A1192" s="3" t="s">
        <v>289</v>
      </c>
      <c r="C1192" s="12"/>
      <c r="D1192" s="16" t="s">
        <v>290</v>
      </c>
      <c r="E1192" s="5">
        <f t="shared" si="393"/>
        <v>0</v>
      </c>
      <c r="F1192" s="5"/>
      <c r="G1192" s="5"/>
      <c r="H1192" s="110">
        <f t="shared" si="394"/>
        <v>0</v>
      </c>
      <c r="I1192" s="110"/>
      <c r="J1192" s="110"/>
      <c r="K1192" s="110">
        <f t="shared" si="387"/>
        <v>0</v>
      </c>
      <c r="L1192" s="110"/>
      <c r="M1192" s="110"/>
      <c r="N1192" s="3">
        <v>6</v>
      </c>
      <c r="P1192" s="4"/>
      <c r="Q1192" s="4"/>
      <c r="R1192" s="4"/>
      <c r="S1192" s="4"/>
      <c r="T1192" s="4"/>
      <c r="U1192" s="4"/>
      <c r="V1192" s="4"/>
      <c r="W1192" s="4"/>
      <c r="X1192" s="4"/>
    </row>
    <row r="1193" spans="1:24" s="3" customFormat="1" hidden="1">
      <c r="A1193" s="3" t="s">
        <v>289</v>
      </c>
      <c r="C1193" s="12"/>
      <c r="D1193" s="16" t="s">
        <v>102</v>
      </c>
      <c r="E1193" s="5">
        <f t="shared" si="393"/>
        <v>0</v>
      </c>
      <c r="F1193" s="5"/>
      <c r="G1193" s="5"/>
      <c r="H1193" s="110">
        <f t="shared" si="394"/>
        <v>0</v>
      </c>
      <c r="I1193" s="110"/>
      <c r="J1193" s="110"/>
      <c r="K1193" s="110">
        <f t="shared" si="387"/>
        <v>0</v>
      </c>
      <c r="L1193" s="110"/>
      <c r="M1193" s="110"/>
      <c r="N1193" s="3">
        <v>7</v>
      </c>
      <c r="P1193" s="4"/>
      <c r="Q1193" s="4"/>
      <c r="R1193" s="4"/>
      <c r="S1193" s="4"/>
      <c r="T1193" s="4"/>
      <c r="U1193" s="4"/>
      <c r="V1193" s="4"/>
      <c r="W1193" s="4"/>
      <c r="X1193" s="4"/>
    </row>
    <row r="1194" spans="1:24" s="3" customFormat="1" hidden="1">
      <c r="A1194" s="3" t="s">
        <v>289</v>
      </c>
      <c r="C1194" s="12"/>
      <c r="D1194" s="16" t="s">
        <v>101</v>
      </c>
      <c r="E1194" s="5">
        <f t="shared" si="393"/>
        <v>0</v>
      </c>
      <c r="F1194" s="5"/>
      <c r="G1194" s="5"/>
      <c r="H1194" s="110">
        <f t="shared" si="394"/>
        <v>0</v>
      </c>
      <c r="I1194" s="110"/>
      <c r="J1194" s="110"/>
      <c r="K1194" s="110">
        <f t="shared" si="387"/>
        <v>0</v>
      </c>
      <c r="L1194" s="110"/>
      <c r="M1194" s="110"/>
      <c r="N1194" s="3">
        <v>8</v>
      </c>
      <c r="P1194" s="4"/>
      <c r="Q1194" s="4"/>
      <c r="R1194" s="4"/>
      <c r="S1194" s="4"/>
      <c r="T1194" s="4"/>
      <c r="U1194" s="4"/>
      <c r="V1194" s="4"/>
      <c r="W1194" s="4"/>
      <c r="X1194" s="4"/>
    </row>
    <row r="1195" spans="1:24" s="3" customFormat="1" hidden="1">
      <c r="A1195" s="3" t="s">
        <v>289</v>
      </c>
      <c r="C1195" s="12"/>
      <c r="D1195" s="16" t="s">
        <v>291</v>
      </c>
      <c r="E1195" s="5">
        <f t="shared" si="393"/>
        <v>0</v>
      </c>
      <c r="F1195" s="5"/>
      <c r="G1195" s="5"/>
      <c r="H1195" s="110">
        <f t="shared" si="394"/>
        <v>0</v>
      </c>
      <c r="I1195" s="110"/>
      <c r="J1195" s="110"/>
      <c r="K1195" s="110">
        <f t="shared" si="387"/>
        <v>0</v>
      </c>
      <c r="L1195" s="110"/>
      <c r="M1195" s="110"/>
      <c r="N1195" s="3">
        <v>9</v>
      </c>
      <c r="P1195" s="4"/>
      <c r="Q1195" s="4"/>
      <c r="R1195" s="4"/>
      <c r="S1195" s="4"/>
      <c r="T1195" s="4"/>
      <c r="U1195" s="4"/>
      <c r="V1195" s="4"/>
      <c r="W1195" s="4"/>
      <c r="X1195" s="4"/>
    </row>
    <row r="1196" spans="1:24" s="3" customFormat="1" hidden="1">
      <c r="A1196" s="3" t="s">
        <v>289</v>
      </c>
      <c r="C1196" s="12"/>
      <c r="D1196" s="16" t="s">
        <v>100</v>
      </c>
      <c r="E1196" s="5">
        <f t="shared" si="393"/>
        <v>0</v>
      </c>
      <c r="F1196" s="5"/>
      <c r="G1196" s="5"/>
      <c r="H1196" s="110">
        <f t="shared" si="394"/>
        <v>0</v>
      </c>
      <c r="I1196" s="110"/>
      <c r="J1196" s="110"/>
      <c r="K1196" s="110">
        <f t="shared" ref="K1196:K1299" si="396">L1196+M1196</f>
        <v>0</v>
      </c>
      <c r="L1196" s="110"/>
      <c r="M1196" s="110"/>
      <c r="N1196" s="3">
        <v>10</v>
      </c>
      <c r="P1196" s="4"/>
      <c r="Q1196" s="4"/>
      <c r="R1196" s="4"/>
      <c r="S1196" s="4"/>
      <c r="T1196" s="4"/>
      <c r="U1196" s="4"/>
      <c r="V1196" s="4"/>
      <c r="W1196" s="4"/>
      <c r="X1196" s="4"/>
    </row>
    <row r="1197" spans="1:24" s="3" customFormat="1" ht="33.75" hidden="1">
      <c r="A1197" s="3" t="s">
        <v>289</v>
      </c>
      <c r="C1197" s="12"/>
      <c r="D1197" s="16" t="s">
        <v>292</v>
      </c>
      <c r="E1197" s="5">
        <f t="shared" si="393"/>
        <v>0</v>
      </c>
      <c r="F1197" s="5"/>
      <c r="G1197" s="5"/>
      <c r="H1197" s="110">
        <f t="shared" si="394"/>
        <v>0</v>
      </c>
      <c r="I1197" s="110"/>
      <c r="J1197" s="110"/>
      <c r="K1197" s="110">
        <f t="shared" si="396"/>
        <v>0</v>
      </c>
      <c r="L1197" s="110"/>
      <c r="M1197" s="110"/>
      <c r="N1197" s="3">
        <v>11</v>
      </c>
      <c r="P1197" s="4"/>
      <c r="Q1197" s="4"/>
      <c r="R1197" s="4"/>
      <c r="S1197" s="4"/>
      <c r="T1197" s="4"/>
      <c r="U1197" s="4"/>
      <c r="V1197" s="4"/>
      <c r="W1197" s="4"/>
      <c r="X1197" s="4"/>
    </row>
    <row r="1198" spans="1:24" s="3" customFormat="1" ht="33.75" hidden="1">
      <c r="A1198" s="3" t="s">
        <v>289</v>
      </c>
      <c r="C1198" s="12"/>
      <c r="D1198" s="16" t="s">
        <v>293</v>
      </c>
      <c r="E1198" s="5">
        <f t="shared" si="393"/>
        <v>0</v>
      </c>
      <c r="F1198" s="5"/>
      <c r="G1198" s="5"/>
      <c r="H1198" s="110">
        <f t="shared" si="394"/>
        <v>0</v>
      </c>
      <c r="I1198" s="110"/>
      <c r="J1198" s="110"/>
      <c r="K1198" s="110">
        <f t="shared" si="396"/>
        <v>0</v>
      </c>
      <c r="L1198" s="110"/>
      <c r="M1198" s="110"/>
      <c r="N1198" s="3">
        <v>12</v>
      </c>
      <c r="P1198" s="4"/>
      <c r="Q1198" s="4"/>
      <c r="R1198" s="4"/>
      <c r="S1198" s="4"/>
      <c r="T1198" s="4"/>
      <c r="U1198" s="4"/>
      <c r="V1198" s="4"/>
      <c r="W1198" s="4"/>
      <c r="X1198" s="4"/>
    </row>
    <row r="1199" spans="1:24" s="3" customFormat="1" ht="22.5" hidden="1">
      <c r="A1199" s="3" t="s">
        <v>289</v>
      </c>
      <c r="C1199" s="12"/>
      <c r="D1199" s="16" t="s">
        <v>294</v>
      </c>
      <c r="E1199" s="5">
        <f t="shared" si="393"/>
        <v>0</v>
      </c>
      <c r="F1199" s="5"/>
      <c r="G1199" s="5"/>
      <c r="H1199" s="110">
        <f t="shared" si="394"/>
        <v>0</v>
      </c>
      <c r="I1199" s="110"/>
      <c r="J1199" s="110"/>
      <c r="K1199" s="110">
        <f t="shared" si="396"/>
        <v>0</v>
      </c>
      <c r="L1199" s="110"/>
      <c r="M1199" s="110"/>
      <c r="N1199" s="3">
        <v>13</v>
      </c>
      <c r="P1199" s="4"/>
      <c r="Q1199" s="4"/>
      <c r="R1199" s="4"/>
      <c r="S1199" s="4"/>
      <c r="T1199" s="4"/>
      <c r="U1199" s="4"/>
      <c r="V1199" s="4"/>
      <c r="W1199" s="4"/>
      <c r="X1199" s="4"/>
    </row>
    <row r="1200" spans="1:24" s="3" customFormat="1" hidden="1">
      <c r="A1200" s="3" t="str">
        <f t="shared" ref="A1200:A1211" si="397">IF((E1200+H1200+K1200)&gt;0,"a","b")</f>
        <v>b</v>
      </c>
      <c r="C1200" s="12"/>
      <c r="D1200" s="17" t="s">
        <v>296</v>
      </c>
      <c r="E1200" s="10"/>
      <c r="F1200" s="10"/>
      <c r="G1200" s="10"/>
      <c r="H1200" s="113"/>
      <c r="I1200" s="113"/>
      <c r="J1200" s="113"/>
      <c r="K1200" s="113">
        <f t="shared" si="396"/>
        <v>0</v>
      </c>
      <c r="L1200" s="113"/>
      <c r="M1200" s="113"/>
      <c r="N1200" s="3">
        <v>14</v>
      </c>
      <c r="P1200" s="4"/>
      <c r="Q1200" s="4"/>
      <c r="R1200" s="4"/>
      <c r="S1200" s="4"/>
      <c r="T1200" s="4"/>
      <c r="U1200" s="4"/>
      <c r="V1200" s="4"/>
      <c r="W1200" s="4"/>
      <c r="X1200" s="4"/>
    </row>
    <row r="1201" spans="1:24" s="3" customFormat="1">
      <c r="A1201" s="3" t="str">
        <f t="shared" si="397"/>
        <v>a</v>
      </c>
      <c r="C1201" s="12"/>
      <c r="D1201" s="17" t="s">
        <v>297</v>
      </c>
      <c r="E1201" s="10">
        <f t="shared" ref="E1201:E1219" si="398">F1201+G1201</f>
        <v>68.391999999999996</v>
      </c>
      <c r="F1201" s="10">
        <v>68.391999999999996</v>
      </c>
      <c r="G1201" s="10"/>
      <c r="H1201" s="159">
        <f t="shared" ref="H1201:H1219" si="399">I1201+J1201</f>
        <v>85.6</v>
      </c>
      <c r="I1201" s="159">
        <v>85.6</v>
      </c>
      <c r="J1201" s="159"/>
      <c r="K1201" s="113">
        <f t="shared" si="396"/>
        <v>17.521999999999998</v>
      </c>
      <c r="L1201" s="113">
        <v>17.521999999999998</v>
      </c>
      <c r="M1201" s="113"/>
      <c r="N1201" s="3">
        <v>15</v>
      </c>
      <c r="P1201" s="4"/>
      <c r="Q1201" s="4"/>
      <c r="R1201" s="4"/>
      <c r="S1201" s="4"/>
      <c r="T1201" s="4"/>
      <c r="U1201" s="4"/>
      <c r="V1201" s="4"/>
      <c r="W1201" s="4"/>
      <c r="X1201" s="4"/>
    </row>
    <row r="1202" spans="1:24" s="3" customFormat="1" ht="0.75" customHeight="1">
      <c r="A1202" s="3" t="str">
        <f t="shared" si="397"/>
        <v>b</v>
      </c>
      <c r="C1202" s="12"/>
      <c r="D1202" s="17" t="s">
        <v>298</v>
      </c>
      <c r="E1202" s="10">
        <f t="shared" si="398"/>
        <v>0</v>
      </c>
      <c r="F1202" s="10"/>
      <c r="G1202" s="10"/>
      <c r="H1202" s="159">
        <f t="shared" si="399"/>
        <v>0</v>
      </c>
      <c r="I1202" s="159"/>
      <c r="J1202" s="159"/>
      <c r="K1202" s="113">
        <f t="shared" si="396"/>
        <v>0</v>
      </c>
      <c r="L1202" s="113"/>
      <c r="M1202" s="113"/>
      <c r="N1202" s="3">
        <v>16</v>
      </c>
      <c r="P1202" s="4"/>
      <c r="Q1202" s="4"/>
      <c r="R1202" s="4"/>
      <c r="S1202" s="4"/>
      <c r="T1202" s="4"/>
      <c r="U1202" s="4"/>
      <c r="V1202" s="4"/>
      <c r="W1202" s="4"/>
      <c r="X1202" s="4"/>
    </row>
    <row r="1203" spans="1:24" s="3" customFormat="1" hidden="1">
      <c r="A1203" s="3" t="str">
        <f t="shared" si="397"/>
        <v>b</v>
      </c>
      <c r="C1203" s="12"/>
      <c r="D1203" s="17" t="s">
        <v>299</v>
      </c>
      <c r="E1203" s="10">
        <f t="shared" si="398"/>
        <v>0</v>
      </c>
      <c r="F1203" s="10"/>
      <c r="G1203" s="10"/>
      <c r="H1203" s="113">
        <f t="shared" si="399"/>
        <v>0</v>
      </c>
      <c r="I1203" s="113"/>
      <c r="J1203" s="113"/>
      <c r="K1203" s="113">
        <f t="shared" si="396"/>
        <v>0</v>
      </c>
      <c r="L1203" s="113"/>
      <c r="M1203" s="113"/>
      <c r="N1203" s="3">
        <v>17</v>
      </c>
      <c r="P1203" s="4"/>
      <c r="Q1203" s="4"/>
      <c r="R1203" s="4"/>
      <c r="S1203" s="4"/>
      <c r="T1203" s="4"/>
      <c r="U1203" s="4"/>
      <c r="V1203" s="4"/>
      <c r="W1203" s="4"/>
      <c r="X1203" s="4"/>
    </row>
    <row r="1204" spans="1:24" s="3" customFormat="1" hidden="1">
      <c r="A1204" s="3" t="str">
        <f t="shared" si="397"/>
        <v>b</v>
      </c>
      <c r="C1204" s="12"/>
      <c r="D1204" s="17" t="s">
        <v>300</v>
      </c>
      <c r="E1204" s="10">
        <f t="shared" si="398"/>
        <v>0</v>
      </c>
      <c r="F1204" s="10"/>
      <c r="G1204" s="10"/>
      <c r="H1204" s="113">
        <f t="shared" si="399"/>
        <v>0</v>
      </c>
      <c r="I1204" s="113"/>
      <c r="J1204" s="113"/>
      <c r="K1204" s="113">
        <f t="shared" si="396"/>
        <v>0</v>
      </c>
      <c r="L1204" s="113"/>
      <c r="M1204" s="113"/>
      <c r="N1204" s="3">
        <v>18</v>
      </c>
      <c r="P1204" s="4"/>
      <c r="Q1204" s="4"/>
      <c r="R1204" s="4"/>
      <c r="S1204" s="4"/>
      <c r="T1204" s="4"/>
      <c r="U1204" s="4"/>
      <c r="V1204" s="4"/>
      <c r="W1204" s="4"/>
      <c r="X1204" s="4"/>
    </row>
    <row r="1205" spans="1:24" s="3" customFormat="1" hidden="1">
      <c r="A1205" s="3" t="str">
        <f t="shared" si="397"/>
        <v>b</v>
      </c>
      <c r="C1205" s="12"/>
      <c r="D1205" s="18" t="s">
        <v>21</v>
      </c>
      <c r="E1205" s="9">
        <f t="shared" si="398"/>
        <v>0</v>
      </c>
      <c r="F1205" s="9"/>
      <c r="G1205" s="9"/>
      <c r="H1205" s="112">
        <f t="shared" si="399"/>
        <v>0</v>
      </c>
      <c r="I1205" s="112"/>
      <c r="J1205" s="112"/>
      <c r="K1205" s="112">
        <f t="shared" si="396"/>
        <v>0</v>
      </c>
      <c r="L1205" s="112"/>
      <c r="M1205" s="112"/>
      <c r="N1205" s="3">
        <v>19</v>
      </c>
      <c r="P1205" s="4"/>
      <c r="Q1205" s="4"/>
      <c r="R1205" s="4"/>
      <c r="S1205" s="4"/>
      <c r="T1205" s="4"/>
      <c r="U1205" s="4"/>
      <c r="V1205" s="4"/>
      <c r="W1205" s="4"/>
      <c r="X1205" s="4"/>
    </row>
    <row r="1206" spans="1:24" s="3" customFormat="1" hidden="1">
      <c r="A1206" s="3" t="str">
        <f t="shared" si="397"/>
        <v>b</v>
      </c>
      <c r="C1206" s="12"/>
      <c r="D1206" s="18" t="s">
        <v>120</v>
      </c>
      <c r="E1206" s="9">
        <f t="shared" si="398"/>
        <v>0</v>
      </c>
      <c r="F1206" s="9"/>
      <c r="G1206" s="9"/>
      <c r="H1206" s="112">
        <f t="shared" si="399"/>
        <v>0</v>
      </c>
      <c r="I1206" s="112"/>
      <c r="J1206" s="112"/>
      <c r="K1206" s="112">
        <f t="shared" si="396"/>
        <v>0</v>
      </c>
      <c r="L1206" s="112"/>
      <c r="M1206" s="112"/>
      <c r="N1206" s="3">
        <v>20</v>
      </c>
      <c r="P1206" s="4"/>
      <c r="Q1206" s="4"/>
      <c r="R1206" s="4"/>
      <c r="S1206" s="4"/>
      <c r="T1206" s="4"/>
      <c r="U1206" s="4"/>
      <c r="V1206" s="4"/>
      <c r="W1206" s="4"/>
      <c r="X1206" s="4"/>
    </row>
    <row r="1207" spans="1:24" ht="27">
      <c r="A1207" s="21" t="str">
        <f t="shared" si="397"/>
        <v>a</v>
      </c>
      <c r="B1207" s="21" t="s">
        <v>114</v>
      </c>
      <c r="C1207" s="7" t="s">
        <v>413</v>
      </c>
      <c r="D1207" s="22" t="s">
        <v>437</v>
      </c>
      <c r="E1207" s="176">
        <f t="shared" si="398"/>
        <v>231.56399999999999</v>
      </c>
      <c r="F1207" s="176">
        <f>F1209+F1225+F1226</f>
        <v>231.56399999999999</v>
      </c>
      <c r="G1207" s="5">
        <f>G1209+G1225+G1226</f>
        <v>0</v>
      </c>
      <c r="H1207" s="157">
        <f t="shared" si="399"/>
        <v>275</v>
      </c>
      <c r="I1207" s="157">
        <f>I1209+I1225+I1226</f>
        <v>275</v>
      </c>
      <c r="J1207" s="157">
        <f>J1209+J1225+J1226</f>
        <v>0</v>
      </c>
      <c r="K1207" s="110">
        <f t="shared" si="396"/>
        <v>60.499000000000002</v>
      </c>
      <c r="L1207" s="110">
        <f>L1209+L1225+L1226</f>
        <v>60.499000000000002</v>
      </c>
      <c r="M1207" s="110">
        <f>M1209+M1225+M1226</f>
        <v>0</v>
      </c>
      <c r="N1207" s="3">
        <v>1</v>
      </c>
    </row>
    <row r="1208" spans="1:24" s="3" customFormat="1">
      <c r="A1208" s="3" t="str">
        <f t="shared" si="397"/>
        <v>a</v>
      </c>
      <c r="C1208" s="12"/>
      <c r="D1208" s="19" t="s">
        <v>99</v>
      </c>
      <c r="E1208" s="161">
        <f t="shared" si="398"/>
        <v>23</v>
      </c>
      <c r="F1208" s="161">
        <v>23</v>
      </c>
      <c r="G1208" s="161"/>
      <c r="H1208" s="163">
        <f t="shared" si="399"/>
        <v>24</v>
      </c>
      <c r="I1208" s="163">
        <v>24</v>
      </c>
      <c r="J1208" s="204"/>
      <c r="K1208" s="161">
        <f t="shared" si="396"/>
        <v>24</v>
      </c>
      <c r="L1208" s="161">
        <v>24</v>
      </c>
      <c r="M1208" s="111"/>
      <c r="N1208" s="3">
        <v>2</v>
      </c>
      <c r="P1208" s="4"/>
      <c r="Q1208" s="4"/>
      <c r="R1208" s="4"/>
      <c r="S1208" s="4"/>
      <c r="T1208" s="4"/>
      <c r="U1208" s="4"/>
      <c r="V1208" s="4"/>
      <c r="W1208" s="4"/>
      <c r="X1208" s="4"/>
    </row>
    <row r="1209" spans="1:24" s="3" customFormat="1">
      <c r="A1209" s="3" t="str">
        <f t="shared" si="397"/>
        <v>a</v>
      </c>
      <c r="C1209" s="12"/>
      <c r="D1209" s="18" t="s">
        <v>5</v>
      </c>
      <c r="E1209" s="9">
        <f t="shared" si="398"/>
        <v>231.56399999999999</v>
      </c>
      <c r="F1209" s="9">
        <f>F1210+F1211+F1221+F1222+F1223+F1224</f>
        <v>231.56399999999999</v>
      </c>
      <c r="G1209" s="9">
        <f>G1210+G1211+G1221+G1222+G1223+G1224</f>
        <v>0</v>
      </c>
      <c r="H1209" s="158">
        <f t="shared" si="399"/>
        <v>275</v>
      </c>
      <c r="I1209" s="158">
        <f>I1210+I1211+I1221+I1222+I1223+I1224</f>
        <v>275</v>
      </c>
      <c r="J1209" s="158">
        <f>J1210+J1211+J1221+J1222+J1223+J1224</f>
        <v>0</v>
      </c>
      <c r="K1209" s="112">
        <f t="shared" si="396"/>
        <v>60.499000000000002</v>
      </c>
      <c r="L1209" s="112">
        <f>L1210+L1211+L1221+L1222+L1223+L1224</f>
        <v>60.499000000000002</v>
      </c>
      <c r="M1209" s="112">
        <f>M1210+M1211+M1221+M1222+M1223+M1224</f>
        <v>0</v>
      </c>
      <c r="N1209" s="3">
        <v>3</v>
      </c>
      <c r="P1209" s="4"/>
      <c r="Q1209" s="4"/>
      <c r="R1209" s="4"/>
      <c r="S1209" s="4"/>
      <c r="T1209" s="4"/>
      <c r="U1209" s="4"/>
      <c r="V1209" s="4"/>
      <c r="W1209" s="4"/>
      <c r="X1209" s="4"/>
    </row>
    <row r="1210" spans="1:24" s="3" customFormat="1" ht="1.5" customHeight="1">
      <c r="A1210" s="3" t="str">
        <f t="shared" si="397"/>
        <v>b</v>
      </c>
      <c r="C1210" s="12"/>
      <c r="D1210" s="17" t="s">
        <v>301</v>
      </c>
      <c r="E1210" s="10">
        <f t="shared" si="398"/>
        <v>0</v>
      </c>
      <c r="F1210" s="10"/>
      <c r="G1210" s="10"/>
      <c r="H1210" s="159">
        <f t="shared" si="399"/>
        <v>0</v>
      </c>
      <c r="I1210" s="159"/>
      <c r="J1210" s="159"/>
      <c r="K1210" s="113">
        <f t="shared" si="396"/>
        <v>0</v>
      </c>
      <c r="L1210" s="113"/>
      <c r="M1210" s="113"/>
      <c r="N1210" s="3">
        <v>4</v>
      </c>
      <c r="P1210" s="4">
        <f>K1210-H1210</f>
        <v>0</v>
      </c>
      <c r="Q1210" s="4">
        <f>K1210-E1210</f>
        <v>0</v>
      </c>
      <c r="R1210" s="4">
        <f>H1210-E1210</f>
        <v>0</v>
      </c>
      <c r="S1210" s="4"/>
      <c r="T1210" s="4"/>
      <c r="U1210" s="4"/>
      <c r="V1210" s="4"/>
      <c r="W1210" s="4"/>
      <c r="X1210" s="4"/>
    </row>
    <row r="1211" spans="1:24" s="3" customFormat="1" hidden="1">
      <c r="A1211" s="3" t="str">
        <f t="shared" si="397"/>
        <v>b</v>
      </c>
      <c r="C1211" s="12"/>
      <c r="D1211" s="17" t="s">
        <v>295</v>
      </c>
      <c r="E1211" s="10">
        <f t="shared" si="398"/>
        <v>0</v>
      </c>
      <c r="F1211" s="10">
        <f>F1212+F1213+F1214+F1215+F1216+F1217+F1218+F1219</f>
        <v>0</v>
      </c>
      <c r="G1211" s="10">
        <f>G1212+G1213+G1214+G1215+G1216+G1217+G1218+G1219</f>
        <v>0</v>
      </c>
      <c r="H1211" s="113">
        <f t="shared" si="399"/>
        <v>0</v>
      </c>
      <c r="I1211" s="113">
        <f>I1212+I1213+I1214+I1215+I1216+I1217+I1218+I1219</f>
        <v>0</v>
      </c>
      <c r="J1211" s="113">
        <f>J1212+J1213+J1214+J1215+J1216+J1217+J1218+J1219</f>
        <v>0</v>
      </c>
      <c r="K1211" s="113">
        <f t="shared" si="396"/>
        <v>0</v>
      </c>
      <c r="L1211" s="113">
        <f>L1212+L1213+L1214+L1215+L1216+L1217+L1218+L1219</f>
        <v>0</v>
      </c>
      <c r="M1211" s="113">
        <f>M1212+M1213+M1214+M1215+M1216+M1217+M1218+M1219</f>
        <v>0</v>
      </c>
      <c r="N1211" s="3">
        <v>5</v>
      </c>
      <c r="P1211" s="4"/>
      <c r="Q1211" s="4"/>
      <c r="R1211" s="4"/>
      <c r="S1211" s="4"/>
      <c r="T1211" s="4"/>
      <c r="U1211" s="4"/>
      <c r="V1211" s="4"/>
      <c r="W1211" s="4"/>
      <c r="X1211" s="4"/>
    </row>
    <row r="1212" spans="1:24" s="3" customFormat="1" ht="22.5" hidden="1">
      <c r="A1212" s="3" t="s">
        <v>289</v>
      </c>
      <c r="C1212" s="12"/>
      <c r="D1212" s="16" t="s">
        <v>290</v>
      </c>
      <c r="E1212" s="5">
        <f t="shared" si="398"/>
        <v>0</v>
      </c>
      <c r="F1212" s="5"/>
      <c r="G1212" s="5"/>
      <c r="H1212" s="110">
        <f t="shared" si="399"/>
        <v>0</v>
      </c>
      <c r="I1212" s="110"/>
      <c r="J1212" s="110"/>
      <c r="K1212" s="110">
        <f t="shared" si="396"/>
        <v>0</v>
      </c>
      <c r="L1212" s="110"/>
      <c r="M1212" s="110"/>
      <c r="N1212" s="3">
        <v>6</v>
      </c>
      <c r="P1212" s="4"/>
      <c r="Q1212" s="4"/>
      <c r="R1212" s="4"/>
      <c r="S1212" s="4"/>
      <c r="T1212" s="4"/>
      <c r="U1212" s="4"/>
      <c r="V1212" s="4"/>
      <c r="W1212" s="4"/>
      <c r="X1212" s="4"/>
    </row>
    <row r="1213" spans="1:24" s="3" customFormat="1" hidden="1">
      <c r="A1213" s="3" t="s">
        <v>289</v>
      </c>
      <c r="C1213" s="12"/>
      <c r="D1213" s="16" t="s">
        <v>102</v>
      </c>
      <c r="E1213" s="5">
        <f t="shared" si="398"/>
        <v>0</v>
      </c>
      <c r="F1213" s="5"/>
      <c r="G1213" s="5"/>
      <c r="H1213" s="110">
        <f t="shared" si="399"/>
        <v>0</v>
      </c>
      <c r="I1213" s="110"/>
      <c r="J1213" s="110"/>
      <c r="K1213" s="110">
        <f t="shared" si="396"/>
        <v>0</v>
      </c>
      <c r="L1213" s="110"/>
      <c r="M1213" s="110"/>
      <c r="N1213" s="3">
        <v>7</v>
      </c>
      <c r="P1213" s="4"/>
      <c r="Q1213" s="4"/>
      <c r="R1213" s="4"/>
      <c r="S1213" s="4"/>
      <c r="T1213" s="4"/>
      <c r="U1213" s="4"/>
      <c r="V1213" s="4"/>
      <c r="W1213" s="4"/>
      <c r="X1213" s="4"/>
    </row>
    <row r="1214" spans="1:24" s="3" customFormat="1" hidden="1">
      <c r="A1214" s="3" t="s">
        <v>289</v>
      </c>
      <c r="C1214" s="12"/>
      <c r="D1214" s="16" t="s">
        <v>101</v>
      </c>
      <c r="E1214" s="5">
        <f t="shared" si="398"/>
        <v>0</v>
      </c>
      <c r="F1214" s="5"/>
      <c r="G1214" s="5"/>
      <c r="H1214" s="110">
        <f t="shared" si="399"/>
        <v>0</v>
      </c>
      <c r="I1214" s="110"/>
      <c r="J1214" s="110"/>
      <c r="K1214" s="110">
        <f t="shared" si="396"/>
        <v>0</v>
      </c>
      <c r="L1214" s="110"/>
      <c r="M1214" s="110"/>
      <c r="N1214" s="3">
        <v>8</v>
      </c>
      <c r="P1214" s="4"/>
      <c r="Q1214" s="4"/>
      <c r="R1214" s="4"/>
      <c r="S1214" s="4"/>
      <c r="T1214" s="4"/>
      <c r="U1214" s="4"/>
      <c r="V1214" s="4"/>
      <c r="W1214" s="4"/>
      <c r="X1214" s="4"/>
    </row>
    <row r="1215" spans="1:24" s="3" customFormat="1" hidden="1">
      <c r="A1215" s="3" t="s">
        <v>289</v>
      </c>
      <c r="C1215" s="12"/>
      <c r="D1215" s="16" t="s">
        <v>291</v>
      </c>
      <c r="E1215" s="5">
        <f t="shared" si="398"/>
        <v>0</v>
      </c>
      <c r="F1215" s="5"/>
      <c r="G1215" s="5"/>
      <c r="H1215" s="110">
        <f t="shared" si="399"/>
        <v>0</v>
      </c>
      <c r="I1215" s="110"/>
      <c r="J1215" s="110"/>
      <c r="K1215" s="110">
        <f t="shared" si="396"/>
        <v>0</v>
      </c>
      <c r="L1215" s="110"/>
      <c r="M1215" s="110"/>
      <c r="N1215" s="3">
        <v>9</v>
      </c>
      <c r="P1215" s="4"/>
      <c r="Q1215" s="4"/>
      <c r="R1215" s="4"/>
      <c r="S1215" s="4"/>
      <c r="T1215" s="4"/>
      <c r="U1215" s="4"/>
      <c r="V1215" s="4"/>
      <c r="W1215" s="4"/>
      <c r="X1215" s="4"/>
    </row>
    <row r="1216" spans="1:24" s="3" customFormat="1" hidden="1">
      <c r="A1216" s="3" t="s">
        <v>289</v>
      </c>
      <c r="C1216" s="12"/>
      <c r="D1216" s="16" t="s">
        <v>100</v>
      </c>
      <c r="E1216" s="5">
        <f t="shared" si="398"/>
        <v>0</v>
      </c>
      <c r="F1216" s="5"/>
      <c r="G1216" s="5"/>
      <c r="H1216" s="110">
        <f t="shared" si="399"/>
        <v>0</v>
      </c>
      <c r="I1216" s="110"/>
      <c r="J1216" s="110"/>
      <c r="K1216" s="110">
        <f t="shared" si="396"/>
        <v>0</v>
      </c>
      <c r="L1216" s="110"/>
      <c r="M1216" s="110"/>
      <c r="N1216" s="3">
        <v>10</v>
      </c>
      <c r="P1216" s="4"/>
      <c r="Q1216" s="4"/>
      <c r="R1216" s="4"/>
      <c r="S1216" s="4"/>
      <c r="T1216" s="4"/>
      <c r="U1216" s="4"/>
      <c r="V1216" s="4"/>
      <c r="W1216" s="4"/>
      <c r="X1216" s="4"/>
    </row>
    <row r="1217" spans="1:24" s="3" customFormat="1" ht="33.75" hidden="1">
      <c r="A1217" s="3" t="s">
        <v>289</v>
      </c>
      <c r="C1217" s="12"/>
      <c r="D1217" s="16" t="s">
        <v>292</v>
      </c>
      <c r="E1217" s="5">
        <f t="shared" si="398"/>
        <v>0</v>
      </c>
      <c r="F1217" s="5"/>
      <c r="G1217" s="5"/>
      <c r="H1217" s="110">
        <f t="shared" si="399"/>
        <v>0</v>
      </c>
      <c r="I1217" s="110"/>
      <c r="J1217" s="110"/>
      <c r="K1217" s="110">
        <f t="shared" si="396"/>
        <v>0</v>
      </c>
      <c r="L1217" s="110"/>
      <c r="M1217" s="110"/>
      <c r="N1217" s="3">
        <v>11</v>
      </c>
      <c r="P1217" s="4"/>
      <c r="Q1217" s="4"/>
      <c r="R1217" s="4"/>
      <c r="S1217" s="4"/>
      <c r="T1217" s="4"/>
      <c r="U1217" s="4"/>
      <c r="V1217" s="4"/>
      <c r="W1217" s="4"/>
      <c r="X1217" s="4"/>
    </row>
    <row r="1218" spans="1:24" s="3" customFormat="1" ht="33.75" hidden="1">
      <c r="A1218" s="3" t="s">
        <v>289</v>
      </c>
      <c r="C1218" s="12"/>
      <c r="D1218" s="16" t="s">
        <v>293</v>
      </c>
      <c r="E1218" s="5">
        <f t="shared" si="398"/>
        <v>0</v>
      </c>
      <c r="F1218" s="5"/>
      <c r="G1218" s="5"/>
      <c r="H1218" s="110">
        <f t="shared" si="399"/>
        <v>0</v>
      </c>
      <c r="I1218" s="110"/>
      <c r="J1218" s="110"/>
      <c r="K1218" s="110">
        <f t="shared" si="396"/>
        <v>0</v>
      </c>
      <c r="L1218" s="110">
        <v>0</v>
      </c>
      <c r="M1218" s="110"/>
      <c r="N1218" s="3">
        <v>12</v>
      </c>
      <c r="P1218" s="4"/>
      <c r="Q1218" s="4"/>
      <c r="R1218" s="4"/>
      <c r="S1218" s="4"/>
      <c r="T1218" s="4"/>
      <c r="U1218" s="4"/>
      <c r="V1218" s="4"/>
      <c r="W1218" s="4"/>
      <c r="X1218" s="4"/>
    </row>
    <row r="1219" spans="1:24" s="3" customFormat="1" ht="22.5" hidden="1">
      <c r="A1219" s="3" t="s">
        <v>289</v>
      </c>
      <c r="C1219" s="12"/>
      <c r="D1219" s="16" t="s">
        <v>294</v>
      </c>
      <c r="E1219" s="5">
        <f t="shared" si="398"/>
        <v>0</v>
      </c>
      <c r="F1219" s="5"/>
      <c r="G1219" s="5"/>
      <c r="H1219" s="110">
        <f t="shared" si="399"/>
        <v>0</v>
      </c>
      <c r="I1219" s="110"/>
      <c r="J1219" s="110"/>
      <c r="K1219" s="110">
        <f t="shared" si="396"/>
        <v>0</v>
      </c>
      <c r="L1219" s="110"/>
      <c r="M1219" s="110"/>
      <c r="N1219" s="3">
        <v>13</v>
      </c>
      <c r="P1219" s="4"/>
      <c r="Q1219" s="4"/>
      <c r="R1219" s="4"/>
      <c r="S1219" s="4"/>
      <c r="T1219" s="4"/>
      <c r="U1219" s="4"/>
      <c r="V1219" s="4"/>
      <c r="W1219" s="4"/>
      <c r="X1219" s="4"/>
    </row>
    <row r="1220" spans="1:24" s="3" customFormat="1" hidden="1">
      <c r="A1220" s="3" t="str">
        <f t="shared" ref="A1220:A1231" si="400">IF((E1220+H1220+K1220)&gt;0,"a","b")</f>
        <v>b</v>
      </c>
      <c r="C1220" s="12"/>
      <c r="D1220" s="17" t="s">
        <v>296</v>
      </c>
      <c r="E1220" s="10"/>
      <c r="F1220" s="10"/>
      <c r="G1220" s="10"/>
      <c r="H1220" s="113"/>
      <c r="I1220" s="113"/>
      <c r="J1220" s="113"/>
      <c r="K1220" s="113">
        <f t="shared" si="396"/>
        <v>0</v>
      </c>
      <c r="L1220" s="113"/>
      <c r="M1220" s="113"/>
      <c r="N1220" s="3">
        <v>14</v>
      </c>
      <c r="P1220" s="4"/>
      <c r="Q1220" s="4"/>
      <c r="R1220" s="4"/>
      <c r="S1220" s="4"/>
      <c r="T1220" s="4"/>
      <c r="U1220" s="4"/>
      <c r="V1220" s="4"/>
      <c r="W1220" s="4"/>
      <c r="X1220" s="4"/>
    </row>
    <row r="1221" spans="1:24" s="3" customFormat="1">
      <c r="A1221" s="3" t="str">
        <f t="shared" si="400"/>
        <v>a</v>
      </c>
      <c r="C1221" s="12"/>
      <c r="D1221" s="17" t="s">
        <v>297</v>
      </c>
      <c r="E1221" s="10">
        <f t="shared" ref="E1221:E1239" si="401">F1221+G1221</f>
        <v>231.56399999999999</v>
      </c>
      <c r="F1221" s="10">
        <v>231.56399999999999</v>
      </c>
      <c r="G1221" s="10"/>
      <c r="H1221" s="159">
        <f t="shared" ref="H1221:H1239" si="402">I1221+J1221</f>
        <v>275</v>
      </c>
      <c r="I1221" s="159">
        <v>275</v>
      </c>
      <c r="J1221" s="159"/>
      <c r="K1221" s="113">
        <f t="shared" si="396"/>
        <v>60.499000000000002</v>
      </c>
      <c r="L1221" s="113">
        <v>60.499000000000002</v>
      </c>
      <c r="M1221" s="113"/>
      <c r="N1221" s="3">
        <v>15</v>
      </c>
      <c r="P1221" s="4"/>
      <c r="Q1221" s="4"/>
      <c r="R1221" s="4"/>
      <c r="S1221" s="4"/>
      <c r="T1221" s="4"/>
      <c r="U1221" s="4"/>
      <c r="V1221" s="4"/>
      <c r="W1221" s="4"/>
      <c r="X1221" s="4"/>
    </row>
    <row r="1222" spans="1:24" s="3" customFormat="1" hidden="1">
      <c r="A1222" s="3" t="str">
        <f t="shared" si="400"/>
        <v>b</v>
      </c>
      <c r="C1222" s="12"/>
      <c r="D1222" s="17" t="s">
        <v>298</v>
      </c>
      <c r="E1222" s="10">
        <f t="shared" si="401"/>
        <v>0</v>
      </c>
      <c r="F1222" s="10"/>
      <c r="G1222" s="10"/>
      <c r="H1222" s="113">
        <f t="shared" si="402"/>
        <v>0</v>
      </c>
      <c r="I1222" s="113"/>
      <c r="J1222" s="113"/>
      <c r="K1222" s="113">
        <f t="shared" si="396"/>
        <v>0</v>
      </c>
      <c r="L1222" s="113"/>
      <c r="M1222" s="113"/>
      <c r="N1222" s="3">
        <v>16</v>
      </c>
      <c r="P1222" s="4"/>
      <c r="Q1222" s="4"/>
      <c r="R1222" s="4"/>
      <c r="S1222" s="4"/>
      <c r="T1222" s="4"/>
      <c r="U1222" s="4"/>
      <c r="V1222" s="4"/>
      <c r="W1222" s="4"/>
      <c r="X1222" s="4"/>
    </row>
    <row r="1223" spans="1:24" s="3" customFormat="1" hidden="1">
      <c r="A1223" s="3" t="str">
        <f t="shared" si="400"/>
        <v>b</v>
      </c>
      <c r="C1223" s="12"/>
      <c r="D1223" s="17" t="s">
        <v>299</v>
      </c>
      <c r="E1223" s="10">
        <f t="shared" si="401"/>
        <v>0</v>
      </c>
      <c r="F1223" s="10"/>
      <c r="G1223" s="10"/>
      <c r="H1223" s="113">
        <f t="shared" si="402"/>
        <v>0</v>
      </c>
      <c r="I1223" s="113"/>
      <c r="J1223" s="113"/>
      <c r="K1223" s="113">
        <f t="shared" si="396"/>
        <v>0</v>
      </c>
      <c r="L1223" s="113"/>
      <c r="M1223" s="113"/>
      <c r="N1223" s="3">
        <v>17</v>
      </c>
      <c r="P1223" s="4"/>
      <c r="Q1223" s="4"/>
      <c r="R1223" s="4"/>
      <c r="S1223" s="4"/>
      <c r="T1223" s="4"/>
      <c r="U1223" s="4"/>
      <c r="V1223" s="4"/>
      <c r="W1223" s="4"/>
      <c r="X1223" s="4"/>
    </row>
    <row r="1224" spans="1:24" s="3" customFormat="1" hidden="1">
      <c r="A1224" s="3" t="str">
        <f t="shared" si="400"/>
        <v>b</v>
      </c>
      <c r="C1224" s="12"/>
      <c r="D1224" s="17" t="s">
        <v>300</v>
      </c>
      <c r="E1224" s="10">
        <f t="shared" si="401"/>
        <v>0</v>
      </c>
      <c r="F1224" s="10"/>
      <c r="G1224" s="10"/>
      <c r="H1224" s="113">
        <f t="shared" si="402"/>
        <v>0</v>
      </c>
      <c r="I1224" s="113"/>
      <c r="J1224" s="113"/>
      <c r="K1224" s="113">
        <f t="shared" si="396"/>
        <v>0</v>
      </c>
      <c r="L1224" s="113"/>
      <c r="M1224" s="113"/>
      <c r="N1224" s="3">
        <v>18</v>
      </c>
      <c r="P1224" s="4"/>
      <c r="Q1224" s="4"/>
      <c r="R1224" s="4"/>
      <c r="S1224" s="4"/>
      <c r="T1224" s="4"/>
      <c r="U1224" s="4"/>
      <c r="V1224" s="4"/>
      <c r="W1224" s="4"/>
      <c r="X1224" s="4"/>
    </row>
    <row r="1225" spans="1:24">
      <c r="A1225" s="21" t="str">
        <f t="shared" si="400"/>
        <v>b</v>
      </c>
      <c r="C1225" s="28"/>
      <c r="D1225" s="23" t="s">
        <v>21</v>
      </c>
      <c r="E1225" s="9">
        <f t="shared" si="401"/>
        <v>0</v>
      </c>
      <c r="F1225" s="9"/>
      <c r="G1225" s="9"/>
      <c r="H1225" s="158">
        <f t="shared" si="402"/>
        <v>0</v>
      </c>
      <c r="I1225" s="158"/>
      <c r="J1225" s="158"/>
      <c r="K1225" s="112">
        <f t="shared" si="396"/>
        <v>0</v>
      </c>
      <c r="L1225" s="113"/>
      <c r="M1225" s="112"/>
      <c r="N1225" s="3">
        <v>19</v>
      </c>
    </row>
    <row r="1226" spans="1:24" s="3" customFormat="1">
      <c r="A1226" s="3" t="str">
        <f t="shared" si="400"/>
        <v>b</v>
      </c>
      <c r="C1226" s="12"/>
      <c r="D1226" s="18" t="s">
        <v>120</v>
      </c>
      <c r="E1226" s="9">
        <f t="shared" si="401"/>
        <v>0</v>
      </c>
      <c r="F1226" s="9"/>
      <c r="G1226" s="9"/>
      <c r="H1226" s="158">
        <f t="shared" si="402"/>
        <v>0</v>
      </c>
      <c r="I1226" s="158"/>
      <c r="J1226" s="158"/>
      <c r="K1226" s="112">
        <f t="shared" si="396"/>
        <v>0</v>
      </c>
      <c r="L1226" s="113"/>
      <c r="M1226" s="112"/>
      <c r="N1226" s="3">
        <v>20</v>
      </c>
      <c r="P1226" s="4"/>
      <c r="Q1226" s="4"/>
      <c r="R1226" s="4"/>
      <c r="S1226" s="4"/>
      <c r="T1226" s="4"/>
      <c r="U1226" s="4"/>
      <c r="V1226" s="4"/>
      <c r="W1226" s="4"/>
      <c r="X1226" s="4"/>
    </row>
    <row r="1227" spans="1:24" ht="24" customHeight="1">
      <c r="A1227" s="21" t="str">
        <f t="shared" si="400"/>
        <v>a</v>
      </c>
      <c r="B1227" s="21" t="s">
        <v>114</v>
      </c>
      <c r="C1227" s="7" t="s">
        <v>414</v>
      </c>
      <c r="D1227" s="22" t="s">
        <v>439</v>
      </c>
      <c r="E1227" s="176">
        <f t="shared" si="401"/>
        <v>45.834000000000003</v>
      </c>
      <c r="F1227" s="176">
        <f>F1229+F1245+F1246</f>
        <v>45.834000000000003</v>
      </c>
      <c r="G1227" s="5">
        <f>G1229+G1245+G1246</f>
        <v>0</v>
      </c>
      <c r="H1227" s="157">
        <f t="shared" si="402"/>
        <v>52.2</v>
      </c>
      <c r="I1227" s="157">
        <f>I1229+I1245+I1246</f>
        <v>52.2</v>
      </c>
      <c r="J1227" s="157">
        <f>J1229+J1245+J1246</f>
        <v>0</v>
      </c>
      <c r="K1227" s="110">
        <f t="shared" si="396"/>
        <v>11.058</v>
      </c>
      <c r="L1227" s="110">
        <f>L1229+L1245+L1246</f>
        <v>11.058</v>
      </c>
      <c r="M1227" s="110">
        <f>M1229+M1245+M1246</f>
        <v>0</v>
      </c>
      <c r="N1227" s="3">
        <v>1</v>
      </c>
    </row>
    <row r="1228" spans="1:24" s="3" customFormat="1" ht="17.25" customHeight="1">
      <c r="A1228" s="3" t="str">
        <f t="shared" si="400"/>
        <v>a</v>
      </c>
      <c r="C1228" s="12"/>
      <c r="D1228" s="19" t="s">
        <v>99</v>
      </c>
      <c r="E1228" s="161">
        <f t="shared" si="401"/>
        <v>6</v>
      </c>
      <c r="F1228" s="161">
        <v>6</v>
      </c>
      <c r="G1228" s="161"/>
      <c r="H1228" s="163">
        <f t="shared" si="402"/>
        <v>6</v>
      </c>
      <c r="I1228" s="163">
        <v>6</v>
      </c>
      <c r="J1228" s="204"/>
      <c r="K1228" s="161">
        <f t="shared" si="396"/>
        <v>6</v>
      </c>
      <c r="L1228" s="161">
        <v>6</v>
      </c>
      <c r="M1228" s="111"/>
      <c r="N1228" s="3">
        <v>2</v>
      </c>
      <c r="P1228" s="4"/>
      <c r="Q1228" s="4"/>
      <c r="R1228" s="4"/>
      <c r="S1228" s="4"/>
      <c r="T1228" s="4"/>
      <c r="U1228" s="4"/>
      <c r="V1228" s="4"/>
      <c r="W1228" s="4"/>
      <c r="X1228" s="4"/>
    </row>
    <row r="1229" spans="1:24" ht="16.5" customHeight="1">
      <c r="A1229" s="21" t="str">
        <f t="shared" si="400"/>
        <v>a</v>
      </c>
      <c r="C1229" s="28"/>
      <c r="D1229" s="23" t="s">
        <v>5</v>
      </c>
      <c r="E1229" s="9">
        <f t="shared" si="401"/>
        <v>40.634</v>
      </c>
      <c r="F1229" s="9">
        <f>F1230+F1231+F1241+F1242+F1243+F1244</f>
        <v>40.634</v>
      </c>
      <c r="G1229" s="9">
        <f>G1230+G1231+G1241+G1242+G1243+G1244</f>
        <v>0</v>
      </c>
      <c r="H1229" s="158">
        <f t="shared" si="402"/>
        <v>52.2</v>
      </c>
      <c r="I1229" s="158">
        <f>I1230+I1231+I1241+I1242+I1243+I1244</f>
        <v>52.2</v>
      </c>
      <c r="J1229" s="158">
        <f>J1230+J1231+J1241+J1242+J1243+J1244</f>
        <v>0</v>
      </c>
      <c r="K1229" s="112">
        <f t="shared" si="396"/>
        <v>11.058</v>
      </c>
      <c r="L1229" s="112">
        <f>L1230+L1231+L1241+L1242+L1243+L1244</f>
        <v>11.058</v>
      </c>
      <c r="M1229" s="112">
        <f>M1230+M1231+M1241+M1242+M1243+M1244</f>
        <v>0</v>
      </c>
      <c r="N1229" s="3">
        <v>3</v>
      </c>
    </row>
    <row r="1230" spans="1:24" s="3" customFormat="1" ht="1.5" hidden="1" customHeight="1">
      <c r="A1230" s="3" t="str">
        <f t="shared" si="400"/>
        <v>b</v>
      </c>
      <c r="C1230" s="12"/>
      <c r="D1230" s="17" t="s">
        <v>301</v>
      </c>
      <c r="E1230" s="10">
        <f t="shared" si="401"/>
        <v>0</v>
      </c>
      <c r="F1230" s="10"/>
      <c r="G1230" s="10"/>
      <c r="H1230" s="113">
        <f t="shared" si="402"/>
        <v>0</v>
      </c>
      <c r="I1230" s="113"/>
      <c r="J1230" s="113"/>
      <c r="K1230" s="113">
        <f t="shared" si="396"/>
        <v>0</v>
      </c>
      <c r="L1230" s="113"/>
      <c r="M1230" s="113"/>
      <c r="N1230" s="3">
        <v>4</v>
      </c>
      <c r="P1230" s="4">
        <f>K1230-H1230</f>
        <v>0</v>
      </c>
      <c r="Q1230" s="4">
        <f>K1230-E1230</f>
        <v>0</v>
      </c>
      <c r="R1230" s="4">
        <f>H1230-E1230</f>
        <v>0</v>
      </c>
      <c r="S1230" s="4"/>
      <c r="T1230" s="4"/>
      <c r="U1230" s="4"/>
      <c r="V1230" s="4"/>
      <c r="W1230" s="4"/>
      <c r="X1230" s="4"/>
    </row>
    <row r="1231" spans="1:24" s="3" customFormat="1" ht="16.5" hidden="1" customHeight="1">
      <c r="A1231" s="3" t="str">
        <f t="shared" si="400"/>
        <v>b</v>
      </c>
      <c r="C1231" s="12"/>
      <c r="D1231" s="17" t="s">
        <v>295</v>
      </c>
      <c r="E1231" s="10">
        <f t="shared" si="401"/>
        <v>0</v>
      </c>
      <c r="F1231" s="10">
        <f>F1232+F1233+F1234+F1235+F1236+F1237+F1238+F1239</f>
        <v>0</v>
      </c>
      <c r="G1231" s="10">
        <f>G1232+G1233+G1234+G1235+G1236+G1237+G1238+G1239</f>
        <v>0</v>
      </c>
      <c r="H1231" s="113">
        <f t="shared" si="402"/>
        <v>0</v>
      </c>
      <c r="I1231" s="113">
        <f>I1232+I1233+I1234+I1235+I1236+I1237+I1238+I1239</f>
        <v>0</v>
      </c>
      <c r="J1231" s="113">
        <f>J1232+J1233+J1234+J1235+J1236+J1237+J1238+J1239</f>
        <v>0</v>
      </c>
      <c r="K1231" s="113">
        <f t="shared" si="396"/>
        <v>0</v>
      </c>
      <c r="L1231" s="113">
        <f>L1232+L1233+L1234+L1235+L1236+L1237+L1238+L1239</f>
        <v>0</v>
      </c>
      <c r="M1231" s="113">
        <f>M1232+M1233+M1234+M1235+M1236+M1237+M1238+M1239</f>
        <v>0</v>
      </c>
      <c r="N1231" s="3">
        <v>5</v>
      </c>
      <c r="P1231" s="4"/>
      <c r="Q1231" s="4"/>
      <c r="R1231" s="4"/>
      <c r="S1231" s="4"/>
      <c r="T1231" s="4"/>
      <c r="U1231" s="4"/>
      <c r="V1231" s="4"/>
      <c r="W1231" s="4"/>
      <c r="X1231" s="4"/>
    </row>
    <row r="1232" spans="1:24" s="3" customFormat="1" ht="16.5" hidden="1" customHeight="1">
      <c r="A1232" s="3" t="s">
        <v>289</v>
      </c>
      <c r="C1232" s="12"/>
      <c r="D1232" s="16" t="s">
        <v>290</v>
      </c>
      <c r="E1232" s="5">
        <f t="shared" si="401"/>
        <v>0</v>
      </c>
      <c r="F1232" s="5"/>
      <c r="G1232" s="5"/>
      <c r="H1232" s="110">
        <f t="shared" si="402"/>
        <v>0</v>
      </c>
      <c r="I1232" s="110"/>
      <c r="J1232" s="110"/>
      <c r="K1232" s="110">
        <f t="shared" si="396"/>
        <v>0</v>
      </c>
      <c r="L1232" s="110"/>
      <c r="M1232" s="110"/>
      <c r="N1232" s="3">
        <v>6</v>
      </c>
      <c r="P1232" s="4"/>
      <c r="Q1232" s="4"/>
      <c r="R1232" s="4"/>
      <c r="S1232" s="4"/>
      <c r="T1232" s="4"/>
      <c r="U1232" s="4"/>
      <c r="V1232" s="4"/>
      <c r="W1232" s="4"/>
      <c r="X1232" s="4"/>
    </row>
    <row r="1233" spans="1:24" s="3" customFormat="1" ht="16.5" hidden="1" customHeight="1">
      <c r="A1233" s="3" t="s">
        <v>289</v>
      </c>
      <c r="C1233" s="12"/>
      <c r="D1233" s="16" t="s">
        <v>102</v>
      </c>
      <c r="E1233" s="5">
        <f t="shared" si="401"/>
        <v>0</v>
      </c>
      <c r="F1233" s="5"/>
      <c r="G1233" s="5"/>
      <c r="H1233" s="110">
        <f t="shared" si="402"/>
        <v>0</v>
      </c>
      <c r="I1233" s="110"/>
      <c r="J1233" s="110"/>
      <c r="K1233" s="110">
        <f t="shared" si="396"/>
        <v>0</v>
      </c>
      <c r="L1233" s="110"/>
      <c r="M1233" s="110"/>
      <c r="N1233" s="3">
        <v>7</v>
      </c>
      <c r="P1233" s="4"/>
      <c r="Q1233" s="4"/>
      <c r="R1233" s="4"/>
      <c r="S1233" s="4"/>
      <c r="T1233" s="4"/>
      <c r="U1233" s="4"/>
      <c r="V1233" s="4"/>
      <c r="W1233" s="4"/>
      <c r="X1233" s="4"/>
    </row>
    <row r="1234" spans="1:24" s="3" customFormat="1" ht="16.5" hidden="1" customHeight="1">
      <c r="A1234" s="3" t="s">
        <v>289</v>
      </c>
      <c r="C1234" s="12"/>
      <c r="D1234" s="16" t="s">
        <v>101</v>
      </c>
      <c r="E1234" s="5">
        <f t="shared" si="401"/>
        <v>0</v>
      </c>
      <c r="F1234" s="5"/>
      <c r="G1234" s="5"/>
      <c r="H1234" s="110">
        <f t="shared" si="402"/>
        <v>0</v>
      </c>
      <c r="I1234" s="110"/>
      <c r="J1234" s="110"/>
      <c r="K1234" s="110">
        <f t="shared" si="396"/>
        <v>0</v>
      </c>
      <c r="L1234" s="110"/>
      <c r="M1234" s="110"/>
      <c r="N1234" s="3">
        <v>8</v>
      </c>
      <c r="P1234" s="4"/>
      <c r="Q1234" s="4"/>
      <c r="R1234" s="4"/>
      <c r="S1234" s="4"/>
      <c r="T1234" s="4"/>
      <c r="U1234" s="4"/>
      <c r="V1234" s="4"/>
      <c r="W1234" s="4"/>
      <c r="X1234" s="4"/>
    </row>
    <row r="1235" spans="1:24" s="3" customFormat="1" ht="16.5" hidden="1" customHeight="1">
      <c r="A1235" s="3" t="s">
        <v>289</v>
      </c>
      <c r="C1235" s="12"/>
      <c r="D1235" s="16" t="s">
        <v>291</v>
      </c>
      <c r="E1235" s="5">
        <f t="shared" si="401"/>
        <v>0</v>
      </c>
      <c r="F1235" s="5"/>
      <c r="G1235" s="5"/>
      <c r="H1235" s="110">
        <f t="shared" si="402"/>
        <v>0</v>
      </c>
      <c r="I1235" s="110"/>
      <c r="J1235" s="110"/>
      <c r="K1235" s="110">
        <f t="shared" si="396"/>
        <v>0</v>
      </c>
      <c r="L1235" s="110"/>
      <c r="M1235" s="110"/>
      <c r="N1235" s="3">
        <v>9</v>
      </c>
      <c r="P1235" s="4"/>
      <c r="Q1235" s="4"/>
      <c r="R1235" s="4"/>
      <c r="S1235" s="4"/>
      <c r="T1235" s="4"/>
      <c r="U1235" s="4"/>
      <c r="V1235" s="4"/>
      <c r="W1235" s="4"/>
      <c r="X1235" s="4"/>
    </row>
    <row r="1236" spans="1:24" s="3" customFormat="1" ht="16.5" hidden="1" customHeight="1">
      <c r="A1236" s="3" t="s">
        <v>289</v>
      </c>
      <c r="C1236" s="12"/>
      <c r="D1236" s="16" t="s">
        <v>100</v>
      </c>
      <c r="E1236" s="5">
        <f t="shared" si="401"/>
        <v>0</v>
      </c>
      <c r="F1236" s="5"/>
      <c r="G1236" s="5"/>
      <c r="H1236" s="110">
        <f t="shared" si="402"/>
        <v>0</v>
      </c>
      <c r="I1236" s="110"/>
      <c r="J1236" s="110"/>
      <c r="K1236" s="110">
        <f t="shared" si="396"/>
        <v>0</v>
      </c>
      <c r="L1236" s="110"/>
      <c r="M1236" s="110"/>
      <c r="N1236" s="3">
        <v>10</v>
      </c>
      <c r="P1236" s="4"/>
      <c r="Q1236" s="4"/>
      <c r="R1236" s="4"/>
      <c r="S1236" s="4"/>
      <c r="T1236" s="4"/>
      <c r="U1236" s="4"/>
      <c r="V1236" s="4"/>
      <c r="W1236" s="4"/>
      <c r="X1236" s="4"/>
    </row>
    <row r="1237" spans="1:24" s="3" customFormat="1" ht="16.5" hidden="1" customHeight="1">
      <c r="A1237" s="3" t="s">
        <v>289</v>
      </c>
      <c r="C1237" s="12"/>
      <c r="D1237" s="16" t="s">
        <v>292</v>
      </c>
      <c r="E1237" s="5">
        <f t="shared" si="401"/>
        <v>0</v>
      </c>
      <c r="F1237" s="5"/>
      <c r="G1237" s="5"/>
      <c r="H1237" s="110">
        <f t="shared" si="402"/>
        <v>0</v>
      </c>
      <c r="I1237" s="110"/>
      <c r="J1237" s="110"/>
      <c r="K1237" s="110">
        <f t="shared" si="396"/>
        <v>0</v>
      </c>
      <c r="L1237" s="110"/>
      <c r="M1237" s="110"/>
      <c r="N1237" s="3">
        <v>11</v>
      </c>
      <c r="P1237" s="4"/>
      <c r="Q1237" s="4"/>
      <c r="R1237" s="4"/>
      <c r="S1237" s="4"/>
      <c r="T1237" s="4"/>
      <c r="U1237" s="4"/>
      <c r="V1237" s="4"/>
      <c r="W1237" s="4"/>
      <c r="X1237" s="4"/>
    </row>
    <row r="1238" spans="1:24" s="3" customFormat="1" ht="16.5" hidden="1" customHeight="1">
      <c r="A1238" s="3" t="s">
        <v>289</v>
      </c>
      <c r="C1238" s="12"/>
      <c r="D1238" s="16" t="s">
        <v>293</v>
      </c>
      <c r="E1238" s="5">
        <f t="shared" si="401"/>
        <v>0</v>
      </c>
      <c r="F1238" s="5"/>
      <c r="G1238" s="5"/>
      <c r="H1238" s="110">
        <f t="shared" si="402"/>
        <v>0</v>
      </c>
      <c r="I1238" s="110"/>
      <c r="J1238" s="110"/>
      <c r="K1238" s="110">
        <f t="shared" si="396"/>
        <v>0</v>
      </c>
      <c r="L1238" s="110"/>
      <c r="M1238" s="110"/>
      <c r="N1238" s="3">
        <v>12</v>
      </c>
      <c r="P1238" s="4"/>
      <c r="Q1238" s="4"/>
      <c r="R1238" s="4"/>
      <c r="S1238" s="4"/>
      <c r="T1238" s="4"/>
      <c r="U1238" s="4"/>
      <c r="V1238" s="4"/>
      <c r="W1238" s="4"/>
      <c r="X1238" s="4"/>
    </row>
    <row r="1239" spans="1:24" s="3" customFormat="1" ht="16.5" hidden="1" customHeight="1">
      <c r="A1239" s="3" t="s">
        <v>289</v>
      </c>
      <c r="C1239" s="12"/>
      <c r="D1239" s="16" t="s">
        <v>294</v>
      </c>
      <c r="E1239" s="5">
        <f t="shared" si="401"/>
        <v>0</v>
      </c>
      <c r="F1239" s="5"/>
      <c r="G1239" s="5"/>
      <c r="H1239" s="110">
        <f t="shared" si="402"/>
        <v>0</v>
      </c>
      <c r="I1239" s="110"/>
      <c r="J1239" s="110"/>
      <c r="K1239" s="110">
        <f t="shared" si="396"/>
        <v>0</v>
      </c>
      <c r="L1239" s="110"/>
      <c r="M1239" s="110"/>
      <c r="N1239" s="3">
        <v>13</v>
      </c>
      <c r="P1239" s="4"/>
      <c r="Q1239" s="4"/>
      <c r="R1239" s="4"/>
      <c r="S1239" s="4"/>
      <c r="T1239" s="4"/>
      <c r="U1239" s="4"/>
      <c r="V1239" s="4"/>
      <c r="W1239" s="4"/>
      <c r="X1239" s="4"/>
    </row>
    <row r="1240" spans="1:24" s="3" customFormat="1" ht="16.5" hidden="1" customHeight="1">
      <c r="A1240" s="3" t="str">
        <f t="shared" ref="A1240:A1260" si="403">IF((E1240+H1240+K1240)&gt;0,"a","b")</f>
        <v>b</v>
      </c>
      <c r="C1240" s="12"/>
      <c r="D1240" s="17" t="s">
        <v>296</v>
      </c>
      <c r="E1240" s="10"/>
      <c r="F1240" s="10"/>
      <c r="G1240" s="10"/>
      <c r="H1240" s="113"/>
      <c r="I1240" s="113"/>
      <c r="J1240" s="113"/>
      <c r="K1240" s="113">
        <f t="shared" si="396"/>
        <v>0</v>
      </c>
      <c r="L1240" s="113"/>
      <c r="M1240" s="113"/>
      <c r="N1240" s="3">
        <v>14</v>
      </c>
      <c r="P1240" s="4"/>
      <c r="Q1240" s="4"/>
      <c r="R1240" s="4"/>
      <c r="S1240" s="4"/>
      <c r="T1240" s="4"/>
      <c r="U1240" s="4"/>
      <c r="V1240" s="4"/>
      <c r="W1240" s="4"/>
      <c r="X1240" s="4"/>
    </row>
    <row r="1241" spans="1:24" ht="16.5" customHeight="1">
      <c r="A1241" s="21" t="str">
        <f t="shared" si="403"/>
        <v>a</v>
      </c>
      <c r="C1241" s="28"/>
      <c r="D1241" s="17" t="s">
        <v>297</v>
      </c>
      <c r="E1241" s="10">
        <f t="shared" ref="E1241:E1299" si="404">F1241+G1241</f>
        <v>40.634</v>
      </c>
      <c r="F1241" s="10">
        <v>40.634</v>
      </c>
      <c r="G1241" s="10"/>
      <c r="H1241" s="159">
        <f t="shared" ref="H1241:H1299" si="405">I1241+J1241</f>
        <v>52.2</v>
      </c>
      <c r="I1241" s="159">
        <v>52.2</v>
      </c>
      <c r="J1241" s="159"/>
      <c r="K1241" s="113">
        <f t="shared" si="396"/>
        <v>11.058</v>
      </c>
      <c r="L1241" s="113">
        <v>11.058</v>
      </c>
      <c r="M1241" s="113"/>
      <c r="N1241" s="3">
        <v>15</v>
      </c>
    </row>
    <row r="1242" spans="1:24" s="3" customFormat="1" ht="0.75" customHeight="1">
      <c r="A1242" s="3" t="str">
        <f t="shared" si="403"/>
        <v>b</v>
      </c>
      <c r="C1242" s="12"/>
      <c r="D1242" s="17" t="s">
        <v>298</v>
      </c>
      <c r="E1242" s="10">
        <f t="shared" si="404"/>
        <v>0</v>
      </c>
      <c r="F1242" s="10"/>
      <c r="G1242" s="10"/>
      <c r="H1242" s="159">
        <f t="shared" si="405"/>
        <v>0</v>
      </c>
      <c r="I1242" s="159"/>
      <c r="J1242" s="159"/>
      <c r="K1242" s="113">
        <f t="shared" si="396"/>
        <v>0</v>
      </c>
      <c r="L1242" s="113"/>
      <c r="M1242" s="113"/>
      <c r="N1242" s="3">
        <v>16</v>
      </c>
      <c r="P1242" s="4"/>
      <c r="Q1242" s="4"/>
      <c r="R1242" s="4"/>
      <c r="S1242" s="4"/>
      <c r="T1242" s="4"/>
      <c r="U1242" s="4"/>
      <c r="V1242" s="4"/>
      <c r="W1242" s="4"/>
      <c r="X1242" s="4"/>
    </row>
    <row r="1243" spans="1:24" s="3" customFormat="1" ht="16.5" hidden="1" customHeight="1">
      <c r="A1243" s="3" t="str">
        <f t="shared" si="403"/>
        <v>b</v>
      </c>
      <c r="C1243" s="12"/>
      <c r="D1243" s="17" t="s">
        <v>299</v>
      </c>
      <c r="E1243" s="10">
        <f t="shared" si="404"/>
        <v>0</v>
      </c>
      <c r="F1243" s="10"/>
      <c r="G1243" s="10"/>
      <c r="H1243" s="113">
        <f t="shared" si="405"/>
        <v>0</v>
      </c>
      <c r="I1243" s="113"/>
      <c r="J1243" s="113"/>
      <c r="K1243" s="113">
        <f t="shared" si="396"/>
        <v>0</v>
      </c>
      <c r="L1243" s="113"/>
      <c r="M1243" s="113"/>
      <c r="N1243" s="3">
        <v>17</v>
      </c>
      <c r="P1243" s="4"/>
      <c r="Q1243" s="4"/>
      <c r="R1243" s="4"/>
      <c r="S1243" s="4"/>
      <c r="T1243" s="4"/>
      <c r="U1243" s="4"/>
      <c r="V1243" s="4"/>
      <c r="W1243" s="4"/>
      <c r="X1243" s="4"/>
    </row>
    <row r="1244" spans="1:24" s="3" customFormat="1" ht="14.25" customHeight="1">
      <c r="A1244" s="3" t="str">
        <f t="shared" si="403"/>
        <v>b</v>
      </c>
      <c r="C1244" s="12"/>
      <c r="D1244" s="17" t="s">
        <v>300</v>
      </c>
      <c r="E1244" s="10">
        <f t="shared" si="404"/>
        <v>0</v>
      </c>
      <c r="F1244" s="10"/>
      <c r="G1244" s="10"/>
      <c r="H1244" s="159">
        <f t="shared" si="405"/>
        <v>0</v>
      </c>
      <c r="I1244" s="159"/>
      <c r="J1244" s="159"/>
      <c r="K1244" s="113">
        <f t="shared" si="396"/>
        <v>0</v>
      </c>
      <c r="L1244" s="113"/>
      <c r="M1244" s="113"/>
      <c r="N1244" s="3">
        <v>18</v>
      </c>
      <c r="P1244" s="4"/>
      <c r="Q1244" s="4"/>
      <c r="R1244" s="4"/>
      <c r="S1244" s="4"/>
      <c r="T1244" s="4"/>
      <c r="U1244" s="4"/>
      <c r="V1244" s="4"/>
      <c r="W1244" s="4"/>
      <c r="X1244" s="4"/>
    </row>
    <row r="1245" spans="1:24" s="3" customFormat="1" ht="15.75" customHeight="1">
      <c r="A1245" s="3" t="str">
        <f t="shared" si="403"/>
        <v>a</v>
      </c>
      <c r="C1245" s="12"/>
      <c r="D1245" s="18" t="s">
        <v>21</v>
      </c>
      <c r="E1245" s="9">
        <f t="shared" si="404"/>
        <v>5.2</v>
      </c>
      <c r="F1245" s="9">
        <v>5.2</v>
      </c>
      <c r="G1245" s="9"/>
      <c r="H1245" s="158">
        <f t="shared" si="405"/>
        <v>0</v>
      </c>
      <c r="I1245" s="158"/>
      <c r="J1245" s="158"/>
      <c r="K1245" s="112">
        <f t="shared" si="396"/>
        <v>0</v>
      </c>
      <c r="L1245" s="112"/>
      <c r="M1245" s="112"/>
      <c r="N1245" s="3">
        <v>19</v>
      </c>
      <c r="P1245" s="4"/>
      <c r="Q1245" s="4"/>
      <c r="R1245" s="4"/>
      <c r="S1245" s="4"/>
      <c r="T1245" s="4"/>
      <c r="U1245" s="4"/>
      <c r="V1245" s="4"/>
      <c r="W1245" s="4"/>
      <c r="X1245" s="4"/>
    </row>
    <row r="1246" spans="1:24" s="3" customFormat="1" ht="17.25" customHeight="1">
      <c r="A1246" s="3" t="str">
        <f t="shared" si="403"/>
        <v>b</v>
      </c>
      <c r="C1246" s="12"/>
      <c r="D1246" s="18" t="s">
        <v>120</v>
      </c>
      <c r="E1246" s="9">
        <f t="shared" si="404"/>
        <v>0</v>
      </c>
      <c r="F1246" s="9"/>
      <c r="G1246" s="9"/>
      <c r="H1246" s="158">
        <f t="shared" si="405"/>
        <v>0</v>
      </c>
      <c r="I1246" s="158"/>
      <c r="J1246" s="158"/>
      <c r="K1246" s="112">
        <f t="shared" si="396"/>
        <v>0</v>
      </c>
      <c r="L1246" s="112"/>
      <c r="M1246" s="112"/>
      <c r="N1246" s="3">
        <v>20</v>
      </c>
      <c r="P1246" s="4"/>
      <c r="Q1246" s="4"/>
      <c r="R1246" s="4"/>
      <c r="S1246" s="4"/>
      <c r="T1246" s="4"/>
      <c r="U1246" s="4"/>
      <c r="V1246" s="4"/>
      <c r="W1246" s="4"/>
      <c r="X1246" s="4"/>
    </row>
    <row r="1247" spans="1:24" s="93" customFormat="1" ht="22.5" customHeight="1">
      <c r="A1247" s="92" t="str">
        <f t="shared" si="403"/>
        <v>a</v>
      </c>
      <c r="B1247" s="92" t="s">
        <v>114</v>
      </c>
      <c r="C1247" s="94" t="s">
        <v>415</v>
      </c>
      <c r="D1247" s="22" t="s">
        <v>440</v>
      </c>
      <c r="E1247" s="176">
        <f t="shared" si="404"/>
        <v>38.400000000000006</v>
      </c>
      <c r="F1247" s="176">
        <f>F1249+F1265+F1266</f>
        <v>38.400000000000006</v>
      </c>
      <c r="G1247" s="95">
        <f>G1249+G1265+G1266</f>
        <v>0</v>
      </c>
      <c r="H1247" s="157">
        <f t="shared" si="405"/>
        <v>43.4</v>
      </c>
      <c r="I1247" s="157">
        <f>I1249+I1265+I1266</f>
        <v>43.4</v>
      </c>
      <c r="J1247" s="157">
        <f>J1249+J1265+J1266</f>
        <v>0</v>
      </c>
      <c r="K1247" s="110">
        <f t="shared" ref="K1247:K1266" si="406">L1247+M1247</f>
        <v>9.1329999999999991</v>
      </c>
      <c r="L1247" s="110">
        <f>L1249+L1265+L1266</f>
        <v>9.1329999999999991</v>
      </c>
      <c r="M1247" s="110">
        <f>M1249+M1265+M1266</f>
        <v>0</v>
      </c>
      <c r="P1247" s="4"/>
      <c r="Q1247" s="4"/>
      <c r="R1247" s="4"/>
      <c r="S1247" s="4"/>
      <c r="T1247" s="4"/>
      <c r="U1247" s="4"/>
      <c r="V1247" s="4"/>
      <c r="W1247" s="4"/>
      <c r="X1247" s="4"/>
    </row>
    <row r="1248" spans="1:24" s="93" customFormat="1" ht="33.75" customHeight="1">
      <c r="A1248" s="93" t="str">
        <f t="shared" si="403"/>
        <v>a</v>
      </c>
      <c r="C1248" s="12"/>
      <c r="D1248" s="19" t="s">
        <v>99</v>
      </c>
      <c r="E1248" s="161">
        <f t="shared" si="404"/>
        <v>8</v>
      </c>
      <c r="F1248" s="161">
        <v>8</v>
      </c>
      <c r="G1248" s="161"/>
      <c r="H1248" s="163">
        <f t="shared" si="405"/>
        <v>8</v>
      </c>
      <c r="I1248" s="163">
        <v>8</v>
      </c>
      <c r="J1248" s="204"/>
      <c r="K1248" s="161">
        <f t="shared" si="406"/>
        <v>8</v>
      </c>
      <c r="L1248" s="161">
        <v>8</v>
      </c>
      <c r="M1248" s="111"/>
      <c r="P1248" s="4"/>
      <c r="Q1248" s="4"/>
      <c r="R1248" s="4"/>
      <c r="S1248" s="4"/>
      <c r="T1248" s="4"/>
      <c r="U1248" s="4"/>
      <c r="V1248" s="4"/>
      <c r="W1248" s="4"/>
      <c r="X1248" s="4"/>
    </row>
    <row r="1249" spans="1:24" s="93" customFormat="1" ht="30" customHeight="1">
      <c r="A1249" s="92" t="str">
        <f t="shared" si="403"/>
        <v>a</v>
      </c>
      <c r="B1249" s="92"/>
      <c r="C1249" s="28"/>
      <c r="D1249" s="23" t="s">
        <v>5</v>
      </c>
      <c r="E1249" s="9">
        <f t="shared" si="404"/>
        <v>37.700000000000003</v>
      </c>
      <c r="F1249" s="9">
        <f>F1250+F1251+F1261+F1262+F1263+F1264</f>
        <v>37.700000000000003</v>
      </c>
      <c r="G1249" s="9">
        <f>G1250+G1251+G1261+G1262+G1263+G1264</f>
        <v>0</v>
      </c>
      <c r="H1249" s="158">
        <f t="shared" si="405"/>
        <v>41.4</v>
      </c>
      <c r="I1249" s="158">
        <f>I1250+I1251+I1261+I1262+I1263+I1264</f>
        <v>41.4</v>
      </c>
      <c r="J1249" s="158">
        <f>J1250+J1251+J1261+J1262+J1263+J1264</f>
        <v>0</v>
      </c>
      <c r="K1249" s="112">
        <f t="shared" si="406"/>
        <v>9.1329999999999991</v>
      </c>
      <c r="L1249" s="158">
        <f>L1250+L1251+L1261+L1262+L1263+L1264</f>
        <v>9.1329999999999991</v>
      </c>
      <c r="M1249" s="112">
        <f>M1250+M1251+M1261+M1262+M1263+M1264</f>
        <v>0</v>
      </c>
      <c r="P1249" s="4"/>
      <c r="Q1249" s="4"/>
      <c r="R1249" s="4"/>
      <c r="S1249" s="4"/>
      <c r="T1249" s="4"/>
      <c r="U1249" s="4"/>
      <c r="V1249" s="4"/>
      <c r="W1249" s="4"/>
      <c r="X1249" s="4"/>
    </row>
    <row r="1250" spans="1:24" s="93" customFormat="1" ht="1.5" customHeight="1">
      <c r="A1250" s="93" t="str">
        <f t="shared" si="403"/>
        <v>b</v>
      </c>
      <c r="C1250" s="12"/>
      <c r="D1250" s="17" t="s">
        <v>301</v>
      </c>
      <c r="E1250" s="10">
        <f t="shared" si="404"/>
        <v>0</v>
      </c>
      <c r="F1250" s="10"/>
      <c r="G1250" s="10"/>
      <c r="H1250" s="159">
        <f t="shared" si="405"/>
        <v>0</v>
      </c>
      <c r="I1250" s="159"/>
      <c r="J1250" s="159"/>
      <c r="K1250" s="113">
        <f t="shared" si="406"/>
        <v>0</v>
      </c>
      <c r="L1250" s="113"/>
      <c r="M1250" s="113"/>
      <c r="P1250" s="4"/>
      <c r="Q1250" s="4"/>
      <c r="R1250" s="4"/>
      <c r="S1250" s="4"/>
      <c r="T1250" s="4"/>
      <c r="U1250" s="4"/>
      <c r="V1250" s="4"/>
      <c r="W1250" s="4"/>
      <c r="X1250" s="4"/>
    </row>
    <row r="1251" spans="1:24" s="93" customFormat="1" ht="17.25" customHeight="1">
      <c r="A1251" s="93" t="str">
        <f t="shared" si="403"/>
        <v>b</v>
      </c>
      <c r="C1251" s="12"/>
      <c r="D1251" s="17" t="s">
        <v>295</v>
      </c>
      <c r="E1251" s="10">
        <f t="shared" si="404"/>
        <v>0</v>
      </c>
      <c r="F1251" s="10">
        <f>F1252+F1253+F1254+F1255+F1256+F1257+F1258+F1259</f>
        <v>0</v>
      </c>
      <c r="G1251" s="10">
        <f>G1252+G1253+G1254+G1255+G1256+G1257+G1258+G1259</f>
        <v>0</v>
      </c>
      <c r="H1251" s="159">
        <f t="shared" si="405"/>
        <v>0</v>
      </c>
      <c r="I1251" s="159">
        <f>I1252+I1253+I1254+I1255+I1256+I1257+I1258+I1259</f>
        <v>0</v>
      </c>
      <c r="J1251" s="159">
        <f>J1252+J1253+J1254+J1255+J1256+J1257+J1258+J1259</f>
        <v>0</v>
      </c>
      <c r="K1251" s="113">
        <f t="shared" si="406"/>
        <v>0</v>
      </c>
      <c r="L1251" s="113">
        <f>L1252+L1253+L1254+L1255+L1256+L1257+L1258+L1259</f>
        <v>0</v>
      </c>
      <c r="M1251" s="113">
        <f>M1252+M1253+M1254+M1255+M1256+M1257+M1258+M1259</f>
        <v>0</v>
      </c>
      <c r="P1251" s="4"/>
      <c r="Q1251" s="4"/>
      <c r="R1251" s="4"/>
      <c r="S1251" s="4"/>
      <c r="T1251" s="4"/>
      <c r="U1251" s="4"/>
      <c r="V1251" s="4"/>
      <c r="W1251" s="4"/>
      <c r="X1251" s="4"/>
    </row>
    <row r="1252" spans="1:24" s="93" customFormat="1" ht="19.5" customHeight="1">
      <c r="A1252" s="201" t="str">
        <f t="shared" si="403"/>
        <v>b</v>
      </c>
      <c r="C1252" s="12"/>
      <c r="D1252" s="16" t="s">
        <v>290</v>
      </c>
      <c r="E1252" s="95">
        <f t="shared" si="404"/>
        <v>0</v>
      </c>
      <c r="F1252" s="95"/>
      <c r="G1252" s="95"/>
      <c r="H1252" s="157">
        <f t="shared" si="405"/>
        <v>0</v>
      </c>
      <c r="I1252" s="157"/>
      <c r="J1252" s="157"/>
      <c r="K1252" s="110">
        <f t="shared" si="406"/>
        <v>0</v>
      </c>
      <c r="L1252" s="110"/>
      <c r="M1252" s="110"/>
      <c r="P1252" s="4"/>
      <c r="Q1252" s="4"/>
      <c r="R1252" s="4"/>
      <c r="S1252" s="4"/>
      <c r="T1252" s="4"/>
      <c r="U1252" s="4"/>
      <c r="V1252" s="4"/>
      <c r="W1252" s="4"/>
      <c r="X1252" s="4"/>
    </row>
    <row r="1253" spans="1:24" s="93" customFormat="1" ht="13.5" customHeight="1">
      <c r="A1253" s="201" t="str">
        <f t="shared" si="403"/>
        <v>b</v>
      </c>
      <c r="C1253" s="12"/>
      <c r="D1253" s="16" t="s">
        <v>102</v>
      </c>
      <c r="E1253" s="95">
        <f t="shared" si="404"/>
        <v>0</v>
      </c>
      <c r="F1253" s="95"/>
      <c r="G1253" s="95"/>
      <c r="H1253" s="157">
        <f t="shared" si="405"/>
        <v>0</v>
      </c>
      <c r="I1253" s="157"/>
      <c r="J1253" s="157"/>
      <c r="K1253" s="110">
        <f t="shared" si="406"/>
        <v>0</v>
      </c>
      <c r="L1253" s="110"/>
      <c r="M1253" s="110"/>
      <c r="P1253" s="4"/>
      <c r="Q1253" s="4"/>
      <c r="R1253" s="4"/>
      <c r="S1253" s="4"/>
      <c r="T1253" s="4"/>
      <c r="U1253" s="4"/>
      <c r="V1253" s="4"/>
      <c r="W1253" s="4"/>
      <c r="X1253" s="4"/>
    </row>
    <row r="1254" spans="1:24" s="93" customFormat="1" ht="18" customHeight="1">
      <c r="A1254" s="201" t="str">
        <f t="shared" si="403"/>
        <v>b</v>
      </c>
      <c r="C1254" s="12"/>
      <c r="D1254" s="16" t="s">
        <v>101</v>
      </c>
      <c r="E1254" s="95">
        <f t="shared" si="404"/>
        <v>0</v>
      </c>
      <c r="F1254" s="95"/>
      <c r="G1254" s="95"/>
      <c r="H1254" s="157">
        <f t="shared" si="405"/>
        <v>0</v>
      </c>
      <c r="I1254" s="157"/>
      <c r="J1254" s="157"/>
      <c r="K1254" s="110">
        <f t="shared" si="406"/>
        <v>0</v>
      </c>
      <c r="L1254" s="110"/>
      <c r="M1254" s="110"/>
      <c r="P1254" s="4"/>
      <c r="Q1254" s="4"/>
      <c r="R1254" s="4"/>
      <c r="S1254" s="4"/>
      <c r="T1254" s="4"/>
      <c r="U1254" s="4"/>
      <c r="V1254" s="4"/>
      <c r="W1254" s="4"/>
      <c r="X1254" s="4"/>
    </row>
    <row r="1255" spans="1:24" s="93" customFormat="1" ht="18" customHeight="1">
      <c r="A1255" s="201" t="str">
        <f t="shared" si="403"/>
        <v>b</v>
      </c>
      <c r="C1255" s="12"/>
      <c r="D1255" s="16" t="s">
        <v>291</v>
      </c>
      <c r="E1255" s="95">
        <f t="shared" si="404"/>
        <v>0</v>
      </c>
      <c r="F1255" s="95"/>
      <c r="G1255" s="95"/>
      <c r="H1255" s="157">
        <f t="shared" si="405"/>
        <v>0</v>
      </c>
      <c r="I1255" s="157"/>
      <c r="J1255" s="157"/>
      <c r="K1255" s="110">
        <f t="shared" si="406"/>
        <v>0</v>
      </c>
      <c r="L1255" s="110"/>
      <c r="M1255" s="110"/>
      <c r="P1255" s="4"/>
      <c r="Q1255" s="4"/>
      <c r="R1255" s="4"/>
      <c r="S1255" s="4"/>
      <c r="T1255" s="4"/>
      <c r="U1255" s="4"/>
      <c r="V1255" s="4"/>
      <c r="W1255" s="4"/>
      <c r="X1255" s="4"/>
    </row>
    <row r="1256" spans="1:24" s="93" customFormat="1" ht="20.25" customHeight="1">
      <c r="A1256" s="201" t="str">
        <f t="shared" si="403"/>
        <v>b</v>
      </c>
      <c r="C1256" s="12"/>
      <c r="D1256" s="16" t="s">
        <v>100</v>
      </c>
      <c r="E1256" s="95">
        <f t="shared" si="404"/>
        <v>0</v>
      </c>
      <c r="F1256" s="95"/>
      <c r="G1256" s="95"/>
      <c r="H1256" s="157">
        <f t="shared" si="405"/>
        <v>0</v>
      </c>
      <c r="I1256" s="157"/>
      <c r="J1256" s="157"/>
      <c r="K1256" s="110">
        <f t="shared" si="406"/>
        <v>0</v>
      </c>
      <c r="L1256" s="110"/>
      <c r="M1256" s="110"/>
      <c r="P1256" s="4"/>
      <c r="Q1256" s="4"/>
      <c r="R1256" s="4"/>
      <c r="S1256" s="4"/>
      <c r="T1256" s="4"/>
      <c r="U1256" s="4"/>
      <c r="V1256" s="4"/>
      <c r="W1256" s="4"/>
      <c r="X1256" s="4"/>
    </row>
    <row r="1257" spans="1:24" s="93" customFormat="1" ht="20.25" customHeight="1">
      <c r="A1257" s="201" t="str">
        <f t="shared" si="403"/>
        <v>b</v>
      </c>
      <c r="C1257" s="12"/>
      <c r="D1257" s="16" t="s">
        <v>292</v>
      </c>
      <c r="E1257" s="95">
        <f t="shared" si="404"/>
        <v>0</v>
      </c>
      <c r="F1257" s="95"/>
      <c r="G1257" s="95"/>
      <c r="H1257" s="157">
        <f t="shared" si="405"/>
        <v>0</v>
      </c>
      <c r="I1257" s="157"/>
      <c r="J1257" s="157"/>
      <c r="K1257" s="110">
        <f t="shared" si="406"/>
        <v>0</v>
      </c>
      <c r="L1257" s="110"/>
      <c r="M1257" s="110"/>
      <c r="P1257" s="4"/>
      <c r="Q1257" s="4"/>
      <c r="R1257" s="4"/>
      <c r="S1257" s="4"/>
      <c r="T1257" s="4"/>
      <c r="U1257" s="4"/>
      <c r="V1257" s="4"/>
      <c r="W1257" s="4"/>
      <c r="X1257" s="4"/>
    </row>
    <row r="1258" spans="1:24" s="93" customFormat="1" ht="20.25" customHeight="1">
      <c r="A1258" s="201" t="str">
        <f t="shared" si="403"/>
        <v>b</v>
      </c>
      <c r="C1258" s="12"/>
      <c r="D1258" s="16" t="s">
        <v>293</v>
      </c>
      <c r="E1258" s="95">
        <f t="shared" si="404"/>
        <v>0</v>
      </c>
      <c r="F1258" s="95"/>
      <c r="G1258" s="95"/>
      <c r="H1258" s="157">
        <f t="shared" si="405"/>
        <v>0</v>
      </c>
      <c r="I1258" s="157"/>
      <c r="J1258" s="157"/>
      <c r="K1258" s="110">
        <f t="shared" si="406"/>
        <v>0</v>
      </c>
      <c r="L1258" s="110"/>
      <c r="M1258" s="110"/>
      <c r="P1258" s="4"/>
      <c r="Q1258" s="4"/>
      <c r="R1258" s="4"/>
      <c r="S1258" s="4"/>
      <c r="T1258" s="4"/>
      <c r="U1258" s="4"/>
      <c r="V1258" s="4"/>
      <c r="W1258" s="4"/>
      <c r="X1258" s="4"/>
    </row>
    <row r="1259" spans="1:24" s="93" customFormat="1" ht="19.5" customHeight="1">
      <c r="A1259" s="201" t="str">
        <f t="shared" si="403"/>
        <v>b</v>
      </c>
      <c r="C1259" s="12"/>
      <c r="D1259" s="16" t="s">
        <v>294</v>
      </c>
      <c r="E1259" s="95">
        <f t="shared" si="404"/>
        <v>0</v>
      </c>
      <c r="F1259" s="95"/>
      <c r="G1259" s="95"/>
      <c r="H1259" s="157">
        <f t="shared" si="405"/>
        <v>0</v>
      </c>
      <c r="I1259" s="157"/>
      <c r="J1259" s="157"/>
      <c r="K1259" s="110">
        <f t="shared" si="406"/>
        <v>0</v>
      </c>
      <c r="L1259" s="110"/>
      <c r="M1259" s="110"/>
      <c r="P1259" s="4"/>
      <c r="Q1259" s="4"/>
      <c r="R1259" s="4"/>
      <c r="S1259" s="4"/>
      <c r="T1259" s="4"/>
      <c r="U1259" s="4"/>
      <c r="V1259" s="4"/>
      <c r="W1259" s="4"/>
      <c r="X1259" s="4"/>
    </row>
    <row r="1260" spans="1:24" s="93" customFormat="1" ht="15.75" customHeight="1">
      <c r="A1260" s="201" t="str">
        <f t="shared" si="403"/>
        <v>b</v>
      </c>
      <c r="C1260" s="12"/>
      <c r="D1260" s="17" t="s">
        <v>296</v>
      </c>
      <c r="E1260" s="10"/>
      <c r="F1260" s="10"/>
      <c r="G1260" s="10"/>
      <c r="H1260" s="159"/>
      <c r="I1260" s="159"/>
      <c r="J1260" s="159"/>
      <c r="K1260" s="113">
        <f t="shared" si="406"/>
        <v>0</v>
      </c>
      <c r="L1260" s="113"/>
      <c r="M1260" s="113"/>
      <c r="P1260" s="4"/>
      <c r="Q1260" s="4"/>
      <c r="R1260" s="4"/>
      <c r="S1260" s="4"/>
      <c r="T1260" s="4"/>
      <c r="U1260" s="4"/>
      <c r="V1260" s="4"/>
      <c r="W1260" s="4"/>
      <c r="X1260" s="4"/>
    </row>
    <row r="1261" spans="1:24" s="93" customFormat="1" ht="14.25" customHeight="1">
      <c r="A1261" s="92" t="str">
        <f t="shared" ref="A1261:A1266" si="407">IF((E1261+H1261+K1261)&gt;0,"a","b")</f>
        <v>a</v>
      </c>
      <c r="B1261" s="92"/>
      <c r="C1261" s="28"/>
      <c r="D1261" s="17" t="s">
        <v>297</v>
      </c>
      <c r="E1261" s="10">
        <f t="shared" ref="E1261:E1279" si="408">F1261+G1261</f>
        <v>37.700000000000003</v>
      </c>
      <c r="F1261" s="10">
        <v>37.700000000000003</v>
      </c>
      <c r="G1261" s="10"/>
      <c r="H1261" s="159">
        <f t="shared" ref="H1261:H1279" si="409">I1261+J1261</f>
        <v>41.4</v>
      </c>
      <c r="I1261" s="159">
        <v>41.4</v>
      </c>
      <c r="J1261" s="159"/>
      <c r="K1261" s="159">
        <f t="shared" si="406"/>
        <v>9.1329999999999991</v>
      </c>
      <c r="L1261" s="113">
        <v>9.1329999999999991</v>
      </c>
      <c r="M1261" s="113"/>
      <c r="P1261" s="4"/>
      <c r="Q1261" s="4"/>
      <c r="R1261" s="4"/>
      <c r="S1261" s="4"/>
      <c r="T1261" s="4"/>
      <c r="U1261" s="4"/>
      <c r="V1261" s="4"/>
      <c r="W1261" s="4"/>
      <c r="X1261" s="4"/>
    </row>
    <row r="1262" spans="1:24" s="93" customFormat="1" ht="0.75" customHeight="1">
      <c r="A1262" s="93" t="str">
        <f t="shared" si="407"/>
        <v>b</v>
      </c>
      <c r="C1262" s="12"/>
      <c r="D1262" s="17" t="s">
        <v>298</v>
      </c>
      <c r="E1262" s="10">
        <f t="shared" si="408"/>
        <v>0</v>
      </c>
      <c r="F1262" s="10"/>
      <c r="G1262" s="10"/>
      <c r="H1262" s="159">
        <f t="shared" si="409"/>
        <v>0</v>
      </c>
      <c r="I1262" s="159"/>
      <c r="J1262" s="159"/>
      <c r="K1262" s="113">
        <f t="shared" si="406"/>
        <v>0</v>
      </c>
      <c r="L1262" s="113"/>
      <c r="M1262" s="113"/>
      <c r="P1262" s="4"/>
      <c r="Q1262" s="4"/>
      <c r="R1262" s="4"/>
      <c r="S1262" s="4"/>
      <c r="T1262" s="4"/>
      <c r="U1262" s="4"/>
      <c r="V1262" s="4"/>
      <c r="W1262" s="4"/>
      <c r="X1262" s="4"/>
    </row>
    <row r="1263" spans="1:24" s="93" customFormat="1" ht="16.5" hidden="1" customHeight="1">
      <c r="A1263" s="93" t="str">
        <f t="shared" si="407"/>
        <v>b</v>
      </c>
      <c r="C1263" s="12"/>
      <c r="D1263" s="17" t="s">
        <v>299</v>
      </c>
      <c r="E1263" s="10">
        <f t="shared" si="408"/>
        <v>0</v>
      </c>
      <c r="F1263" s="10"/>
      <c r="G1263" s="10"/>
      <c r="H1263" s="113">
        <f t="shared" si="409"/>
        <v>0</v>
      </c>
      <c r="I1263" s="113"/>
      <c r="J1263" s="113"/>
      <c r="K1263" s="113">
        <f t="shared" si="406"/>
        <v>0</v>
      </c>
      <c r="L1263" s="113"/>
      <c r="M1263" s="113"/>
      <c r="P1263" s="4"/>
      <c r="Q1263" s="4"/>
      <c r="R1263" s="4"/>
      <c r="S1263" s="4"/>
      <c r="T1263" s="4"/>
      <c r="U1263" s="4"/>
      <c r="V1263" s="4"/>
      <c r="W1263" s="4"/>
      <c r="X1263" s="4"/>
    </row>
    <row r="1264" spans="1:24" s="93" customFormat="1" ht="17.25" customHeight="1">
      <c r="A1264" s="93" t="str">
        <f t="shared" si="407"/>
        <v>b</v>
      </c>
      <c r="C1264" s="12"/>
      <c r="D1264" s="17" t="s">
        <v>300</v>
      </c>
      <c r="E1264" s="10">
        <f t="shared" si="408"/>
        <v>0</v>
      </c>
      <c r="F1264" s="10"/>
      <c r="G1264" s="10"/>
      <c r="H1264" s="159">
        <f t="shared" si="409"/>
        <v>0</v>
      </c>
      <c r="I1264" s="159"/>
      <c r="J1264" s="159"/>
      <c r="K1264" s="113">
        <f t="shared" si="406"/>
        <v>0</v>
      </c>
      <c r="L1264" s="113"/>
      <c r="M1264" s="113"/>
      <c r="P1264" s="4"/>
      <c r="Q1264" s="4"/>
      <c r="R1264" s="4"/>
      <c r="S1264" s="4"/>
      <c r="T1264" s="4"/>
      <c r="U1264" s="4"/>
      <c r="V1264" s="4"/>
      <c r="W1264" s="4"/>
      <c r="X1264" s="4"/>
    </row>
    <row r="1265" spans="1:24" s="93" customFormat="1" ht="16.5" customHeight="1">
      <c r="A1265" s="93" t="str">
        <f t="shared" si="407"/>
        <v>a</v>
      </c>
      <c r="C1265" s="12"/>
      <c r="D1265" s="18" t="s">
        <v>21</v>
      </c>
      <c r="E1265" s="9">
        <f t="shared" si="408"/>
        <v>0.7</v>
      </c>
      <c r="F1265" s="9">
        <v>0.7</v>
      </c>
      <c r="G1265" s="9"/>
      <c r="H1265" s="158">
        <f t="shared" si="409"/>
        <v>2</v>
      </c>
      <c r="I1265" s="158">
        <v>2</v>
      </c>
      <c r="J1265" s="158"/>
      <c r="K1265" s="112">
        <f t="shared" si="406"/>
        <v>0</v>
      </c>
      <c r="L1265" s="112"/>
      <c r="M1265" s="112"/>
      <c r="P1265" s="4"/>
      <c r="Q1265" s="4"/>
      <c r="R1265" s="4"/>
      <c r="S1265" s="4"/>
      <c r="T1265" s="4"/>
      <c r="U1265" s="4"/>
      <c r="V1265" s="4"/>
      <c r="W1265" s="4"/>
      <c r="X1265" s="4"/>
    </row>
    <row r="1266" spans="1:24" s="93" customFormat="1" ht="15.75" customHeight="1">
      <c r="A1266" s="93" t="str">
        <f t="shared" si="407"/>
        <v>b</v>
      </c>
      <c r="C1266" s="12"/>
      <c r="D1266" s="18" t="s">
        <v>120</v>
      </c>
      <c r="E1266" s="9">
        <f t="shared" si="408"/>
        <v>0</v>
      </c>
      <c r="F1266" s="9"/>
      <c r="G1266" s="9"/>
      <c r="H1266" s="158">
        <f t="shared" si="409"/>
        <v>0</v>
      </c>
      <c r="I1266" s="158"/>
      <c r="J1266" s="158"/>
      <c r="K1266" s="112">
        <f t="shared" si="406"/>
        <v>0</v>
      </c>
      <c r="L1266" s="112"/>
      <c r="M1266" s="112"/>
      <c r="P1266" s="4"/>
      <c r="Q1266" s="4"/>
      <c r="R1266" s="4"/>
      <c r="S1266" s="4"/>
      <c r="T1266" s="4"/>
      <c r="U1266" s="4"/>
      <c r="V1266" s="4"/>
      <c r="W1266" s="4"/>
      <c r="X1266" s="4"/>
    </row>
    <row r="1267" spans="1:24" s="124" customFormat="1" ht="24.75" customHeight="1">
      <c r="A1267" s="127" t="s">
        <v>114</v>
      </c>
      <c r="B1267" s="127" t="s">
        <v>114</v>
      </c>
      <c r="C1267" s="125" t="s">
        <v>475</v>
      </c>
      <c r="D1267" s="98" t="s">
        <v>476</v>
      </c>
      <c r="E1267" s="176">
        <f t="shared" si="408"/>
        <v>46.37</v>
      </c>
      <c r="F1267" s="176">
        <f>F1269+F1285+F1286</f>
        <v>46.37</v>
      </c>
      <c r="G1267" s="126">
        <f>G1269+G1285+G1286</f>
        <v>0</v>
      </c>
      <c r="H1267" s="157">
        <f t="shared" si="409"/>
        <v>55.3</v>
      </c>
      <c r="I1267" s="157">
        <f>I1269+I1285+I1286</f>
        <v>55.3</v>
      </c>
      <c r="J1267" s="157">
        <f>J1269+J1285+J1286</f>
        <v>0</v>
      </c>
      <c r="K1267" s="110">
        <f t="shared" ref="K1267:K1286" si="410">L1267+M1267</f>
        <v>11.766999999999999</v>
      </c>
      <c r="L1267" s="110">
        <f>L1269+L1285+L1286</f>
        <v>11.766999999999999</v>
      </c>
      <c r="M1267" s="110">
        <f>M1269+M1285+M1286</f>
        <v>0</v>
      </c>
      <c r="P1267" s="4"/>
      <c r="Q1267" s="4"/>
      <c r="R1267" s="4"/>
      <c r="S1267" s="4"/>
      <c r="T1267" s="4"/>
      <c r="U1267" s="4"/>
      <c r="V1267" s="4"/>
      <c r="W1267" s="4"/>
      <c r="X1267" s="4"/>
    </row>
    <row r="1268" spans="1:24" s="124" customFormat="1" ht="13.5" customHeight="1">
      <c r="A1268" s="127" t="s">
        <v>289</v>
      </c>
      <c r="C1268" s="12"/>
      <c r="D1268" s="19" t="s">
        <v>99</v>
      </c>
      <c r="E1268" s="161">
        <f t="shared" si="408"/>
        <v>5</v>
      </c>
      <c r="F1268" s="161">
        <v>5</v>
      </c>
      <c r="G1268" s="161"/>
      <c r="H1268" s="163">
        <f t="shared" si="409"/>
        <v>5</v>
      </c>
      <c r="I1268" s="163">
        <v>5</v>
      </c>
      <c r="J1268" s="204"/>
      <c r="K1268" s="161">
        <f t="shared" si="410"/>
        <v>5</v>
      </c>
      <c r="L1268" s="161">
        <v>5</v>
      </c>
      <c r="M1268" s="111"/>
      <c r="P1268" s="4"/>
      <c r="Q1268" s="4"/>
      <c r="R1268" s="4"/>
      <c r="S1268" s="4"/>
      <c r="T1268" s="4"/>
      <c r="U1268" s="4"/>
      <c r="V1268" s="4"/>
      <c r="W1268" s="4"/>
      <c r="X1268" s="4"/>
    </row>
    <row r="1269" spans="1:24" s="124" customFormat="1" ht="13.5" customHeight="1">
      <c r="A1269" s="127" t="s">
        <v>114</v>
      </c>
      <c r="C1269" s="28"/>
      <c r="D1269" s="23" t="s">
        <v>5</v>
      </c>
      <c r="E1269" s="9">
        <f t="shared" si="408"/>
        <v>46.37</v>
      </c>
      <c r="F1269" s="9">
        <f>F1270+F1271+F1281+F1282+F1283+F1284</f>
        <v>46.37</v>
      </c>
      <c r="G1269" s="9">
        <f>G1270+G1271+G1281+G1282+G1283+G1284</f>
        <v>0</v>
      </c>
      <c r="H1269" s="158">
        <f t="shared" si="409"/>
        <v>55.3</v>
      </c>
      <c r="I1269" s="158">
        <f>I1270+I1271+I1281+I1282+I1283+I1284</f>
        <v>55.3</v>
      </c>
      <c r="J1269" s="158">
        <f>J1270+J1271+J1281+J1282+J1283+J1284</f>
        <v>0</v>
      </c>
      <c r="K1269" s="112">
        <f t="shared" si="410"/>
        <v>11.766999999999999</v>
      </c>
      <c r="L1269" s="112">
        <f>L1270+L1271+L1281+L1282+L1283+L1284</f>
        <v>11.766999999999999</v>
      </c>
      <c r="M1269" s="112">
        <f>M1270+M1271+M1281+M1282+M1283+M1284</f>
        <v>0</v>
      </c>
      <c r="P1269" s="4"/>
      <c r="Q1269" s="4"/>
      <c r="R1269" s="4"/>
      <c r="S1269" s="4"/>
      <c r="T1269" s="4"/>
      <c r="U1269" s="4"/>
      <c r="V1269" s="4"/>
      <c r="W1269" s="4"/>
      <c r="X1269" s="4"/>
    </row>
    <row r="1270" spans="1:24" s="124" customFormat="1" ht="0.75" customHeight="1">
      <c r="A1270" s="127" t="s">
        <v>289</v>
      </c>
      <c r="C1270" s="12"/>
      <c r="D1270" s="17" t="s">
        <v>301</v>
      </c>
      <c r="E1270" s="10">
        <f t="shared" si="408"/>
        <v>0</v>
      </c>
      <c r="F1270" s="10"/>
      <c r="G1270" s="10"/>
      <c r="H1270" s="159">
        <f t="shared" si="409"/>
        <v>0</v>
      </c>
      <c r="I1270" s="159"/>
      <c r="J1270" s="159"/>
      <c r="K1270" s="113">
        <f t="shared" si="410"/>
        <v>0</v>
      </c>
      <c r="L1270" s="113"/>
      <c r="M1270" s="113"/>
      <c r="P1270" s="4"/>
      <c r="Q1270" s="4"/>
      <c r="R1270" s="4"/>
      <c r="S1270" s="4"/>
      <c r="T1270" s="4"/>
      <c r="U1270" s="4"/>
      <c r="V1270" s="4"/>
      <c r="W1270" s="4"/>
      <c r="X1270" s="4"/>
    </row>
    <row r="1271" spans="1:24" s="124" customFormat="1" ht="13.5" hidden="1" customHeight="1">
      <c r="A1271" s="127" t="s">
        <v>289</v>
      </c>
      <c r="C1271" s="12"/>
      <c r="D1271" s="17" t="s">
        <v>295</v>
      </c>
      <c r="E1271" s="10">
        <f t="shared" si="408"/>
        <v>0</v>
      </c>
      <c r="F1271" s="10">
        <f>F1272+F1273+F1274+F1275+F1276+F1277+F1278+F1279</f>
        <v>0</v>
      </c>
      <c r="G1271" s="10">
        <f>G1272+G1273+G1274+G1275+G1276+G1277+G1278+G1279</f>
        <v>0</v>
      </c>
      <c r="H1271" s="113">
        <f t="shared" si="409"/>
        <v>0</v>
      </c>
      <c r="I1271" s="113">
        <f>I1272+I1273+I1274+I1275+I1276+I1277+I1278+I1279</f>
        <v>0</v>
      </c>
      <c r="J1271" s="113">
        <f>J1272+J1273+J1274+J1275+J1276+J1277+J1278+J1279</f>
        <v>0</v>
      </c>
      <c r="K1271" s="113">
        <f t="shared" si="410"/>
        <v>0</v>
      </c>
      <c r="L1271" s="113">
        <f>L1272+L1273+L1274+L1275+L1276+L1277+L1278+L1279</f>
        <v>0</v>
      </c>
      <c r="M1271" s="113">
        <f>M1272+M1273+M1274+M1275+M1276+M1277+M1278+M1279</f>
        <v>0</v>
      </c>
      <c r="P1271" s="4"/>
      <c r="Q1271" s="4"/>
      <c r="R1271" s="4"/>
      <c r="S1271" s="4"/>
      <c r="T1271" s="4"/>
      <c r="U1271" s="4"/>
      <c r="V1271" s="4"/>
      <c r="W1271" s="4"/>
      <c r="X1271" s="4"/>
    </row>
    <row r="1272" spans="1:24" s="124" customFormat="1" ht="13.5" hidden="1" customHeight="1">
      <c r="A1272" s="127" t="s">
        <v>289</v>
      </c>
      <c r="C1272" s="12"/>
      <c r="D1272" s="97" t="s">
        <v>290</v>
      </c>
      <c r="E1272" s="126">
        <f t="shared" si="408"/>
        <v>0</v>
      </c>
      <c r="F1272" s="126"/>
      <c r="G1272" s="126"/>
      <c r="H1272" s="110">
        <f t="shared" si="409"/>
        <v>0</v>
      </c>
      <c r="I1272" s="110"/>
      <c r="J1272" s="110"/>
      <c r="K1272" s="110">
        <f t="shared" si="410"/>
        <v>0</v>
      </c>
      <c r="L1272" s="110"/>
      <c r="M1272" s="110"/>
      <c r="P1272" s="4"/>
      <c r="Q1272" s="4"/>
      <c r="R1272" s="4"/>
      <c r="S1272" s="4"/>
      <c r="T1272" s="4"/>
      <c r="U1272" s="4"/>
      <c r="V1272" s="4"/>
      <c r="W1272" s="4"/>
      <c r="X1272" s="4"/>
    </row>
    <row r="1273" spans="1:24" s="124" customFormat="1" ht="13.5" hidden="1" customHeight="1">
      <c r="A1273" s="127" t="s">
        <v>289</v>
      </c>
      <c r="B1273" s="127"/>
      <c r="C1273" s="12"/>
      <c r="D1273" s="97" t="s">
        <v>102</v>
      </c>
      <c r="E1273" s="126">
        <f t="shared" si="408"/>
        <v>0</v>
      </c>
      <c r="F1273" s="126"/>
      <c r="G1273" s="126"/>
      <c r="H1273" s="110">
        <f t="shared" si="409"/>
        <v>0</v>
      </c>
      <c r="I1273" s="110"/>
      <c r="J1273" s="110"/>
      <c r="K1273" s="110">
        <f t="shared" si="410"/>
        <v>0</v>
      </c>
      <c r="L1273" s="110"/>
      <c r="M1273" s="110"/>
      <c r="P1273" s="4"/>
      <c r="Q1273" s="4"/>
      <c r="R1273" s="4"/>
      <c r="S1273" s="4"/>
      <c r="T1273" s="4"/>
      <c r="U1273" s="4"/>
      <c r="V1273" s="4"/>
      <c r="W1273" s="4"/>
      <c r="X1273" s="4"/>
    </row>
    <row r="1274" spans="1:24" s="124" customFormat="1" ht="13.5" hidden="1" customHeight="1">
      <c r="A1274" s="127" t="s">
        <v>289</v>
      </c>
      <c r="C1274" s="12"/>
      <c r="D1274" s="97" t="s">
        <v>101</v>
      </c>
      <c r="E1274" s="126">
        <f t="shared" si="408"/>
        <v>0</v>
      </c>
      <c r="F1274" s="126"/>
      <c r="G1274" s="126"/>
      <c r="H1274" s="110">
        <f t="shared" si="409"/>
        <v>0</v>
      </c>
      <c r="I1274" s="110"/>
      <c r="J1274" s="110"/>
      <c r="K1274" s="110">
        <f t="shared" si="410"/>
        <v>0</v>
      </c>
      <c r="L1274" s="110"/>
      <c r="M1274" s="110"/>
      <c r="P1274" s="4"/>
      <c r="Q1274" s="4"/>
      <c r="R1274" s="4"/>
      <c r="S1274" s="4"/>
      <c r="T1274" s="4"/>
      <c r="U1274" s="4"/>
      <c r="V1274" s="4"/>
      <c r="W1274" s="4"/>
      <c r="X1274" s="4"/>
    </row>
    <row r="1275" spans="1:24" s="124" customFormat="1" ht="13.5" hidden="1" customHeight="1">
      <c r="A1275" s="127" t="s">
        <v>289</v>
      </c>
      <c r="C1275" s="12"/>
      <c r="D1275" s="97" t="s">
        <v>291</v>
      </c>
      <c r="E1275" s="126">
        <f t="shared" si="408"/>
        <v>0</v>
      </c>
      <c r="F1275" s="126"/>
      <c r="G1275" s="126"/>
      <c r="H1275" s="110">
        <f t="shared" si="409"/>
        <v>0</v>
      </c>
      <c r="I1275" s="110"/>
      <c r="J1275" s="110"/>
      <c r="K1275" s="110">
        <f t="shared" si="410"/>
        <v>0</v>
      </c>
      <c r="L1275" s="110"/>
      <c r="M1275" s="110"/>
      <c r="P1275" s="4"/>
      <c r="Q1275" s="4"/>
      <c r="R1275" s="4"/>
      <c r="S1275" s="4"/>
      <c r="T1275" s="4"/>
      <c r="U1275" s="4"/>
      <c r="V1275" s="4"/>
      <c r="W1275" s="4"/>
      <c r="X1275" s="4"/>
    </row>
    <row r="1276" spans="1:24" s="124" customFormat="1" ht="13.5" hidden="1" customHeight="1">
      <c r="A1276" s="127" t="s">
        <v>289</v>
      </c>
      <c r="C1276" s="12"/>
      <c r="D1276" s="97" t="s">
        <v>100</v>
      </c>
      <c r="E1276" s="126">
        <f t="shared" si="408"/>
        <v>0</v>
      </c>
      <c r="F1276" s="126"/>
      <c r="G1276" s="126"/>
      <c r="H1276" s="110">
        <f t="shared" si="409"/>
        <v>0</v>
      </c>
      <c r="I1276" s="110"/>
      <c r="J1276" s="110"/>
      <c r="K1276" s="110">
        <f t="shared" si="410"/>
        <v>0</v>
      </c>
      <c r="L1276" s="110"/>
      <c r="M1276" s="110"/>
      <c r="P1276" s="4"/>
      <c r="Q1276" s="4"/>
      <c r="R1276" s="4"/>
      <c r="S1276" s="4"/>
      <c r="T1276" s="4"/>
      <c r="U1276" s="4"/>
      <c r="V1276" s="4"/>
      <c r="W1276" s="4"/>
      <c r="X1276" s="4"/>
    </row>
    <row r="1277" spans="1:24" s="124" customFormat="1" ht="13.5" hidden="1" customHeight="1">
      <c r="A1277" s="127" t="s">
        <v>289</v>
      </c>
      <c r="C1277" s="12"/>
      <c r="D1277" s="97" t="s">
        <v>292</v>
      </c>
      <c r="E1277" s="126">
        <f t="shared" si="408"/>
        <v>0</v>
      </c>
      <c r="F1277" s="126"/>
      <c r="G1277" s="126"/>
      <c r="H1277" s="110">
        <f t="shared" si="409"/>
        <v>0</v>
      </c>
      <c r="I1277" s="110"/>
      <c r="J1277" s="110"/>
      <c r="K1277" s="110">
        <f t="shared" si="410"/>
        <v>0</v>
      </c>
      <c r="L1277" s="110"/>
      <c r="M1277" s="110"/>
      <c r="P1277" s="4"/>
      <c r="Q1277" s="4"/>
      <c r="R1277" s="4"/>
      <c r="S1277" s="4"/>
      <c r="T1277" s="4"/>
      <c r="U1277" s="4"/>
      <c r="V1277" s="4"/>
      <c r="W1277" s="4"/>
      <c r="X1277" s="4"/>
    </row>
    <row r="1278" spans="1:24" s="124" customFormat="1" ht="13.5" hidden="1" customHeight="1">
      <c r="A1278" s="127" t="s">
        <v>289</v>
      </c>
      <c r="C1278" s="12"/>
      <c r="D1278" s="97" t="s">
        <v>293</v>
      </c>
      <c r="E1278" s="126">
        <f t="shared" si="408"/>
        <v>0</v>
      </c>
      <c r="F1278" s="126"/>
      <c r="G1278" s="126"/>
      <c r="H1278" s="110">
        <f t="shared" si="409"/>
        <v>0</v>
      </c>
      <c r="I1278" s="110"/>
      <c r="J1278" s="110"/>
      <c r="K1278" s="110">
        <f t="shared" si="410"/>
        <v>0</v>
      </c>
      <c r="L1278" s="110"/>
      <c r="M1278" s="110"/>
      <c r="P1278" s="4"/>
      <c r="Q1278" s="4"/>
      <c r="R1278" s="4"/>
      <c r="S1278" s="4"/>
      <c r="T1278" s="4"/>
      <c r="U1278" s="4"/>
      <c r="V1278" s="4"/>
      <c r="W1278" s="4"/>
      <c r="X1278" s="4"/>
    </row>
    <row r="1279" spans="1:24" s="124" customFormat="1" ht="13.5" hidden="1" customHeight="1">
      <c r="A1279" s="127" t="s">
        <v>289</v>
      </c>
      <c r="C1279" s="12"/>
      <c r="D1279" s="97" t="s">
        <v>294</v>
      </c>
      <c r="E1279" s="126">
        <f t="shared" si="408"/>
        <v>0</v>
      </c>
      <c r="F1279" s="126"/>
      <c r="G1279" s="126"/>
      <c r="H1279" s="110">
        <f t="shared" si="409"/>
        <v>0</v>
      </c>
      <c r="I1279" s="110"/>
      <c r="J1279" s="110"/>
      <c r="K1279" s="110">
        <f t="shared" si="410"/>
        <v>0</v>
      </c>
      <c r="L1279" s="110"/>
      <c r="M1279" s="110"/>
      <c r="P1279" s="4"/>
      <c r="Q1279" s="4"/>
      <c r="R1279" s="4"/>
      <c r="S1279" s="4"/>
      <c r="T1279" s="4"/>
      <c r="U1279" s="4"/>
      <c r="V1279" s="4"/>
      <c r="W1279" s="4"/>
      <c r="X1279" s="4"/>
    </row>
    <row r="1280" spans="1:24" s="124" customFormat="1" ht="13.5" hidden="1" customHeight="1">
      <c r="A1280" s="127" t="s">
        <v>289</v>
      </c>
      <c r="C1280" s="12"/>
      <c r="D1280" s="17" t="s">
        <v>296</v>
      </c>
      <c r="E1280" s="10"/>
      <c r="F1280" s="10"/>
      <c r="G1280" s="10"/>
      <c r="H1280" s="113"/>
      <c r="I1280" s="113"/>
      <c r="J1280" s="113"/>
      <c r="K1280" s="113">
        <f t="shared" si="410"/>
        <v>0</v>
      </c>
      <c r="L1280" s="113"/>
      <c r="M1280" s="113"/>
      <c r="P1280" s="4"/>
      <c r="Q1280" s="4"/>
      <c r="R1280" s="4"/>
      <c r="S1280" s="4"/>
      <c r="T1280" s="4"/>
      <c r="U1280" s="4"/>
      <c r="V1280" s="4"/>
      <c r="W1280" s="4"/>
      <c r="X1280" s="4"/>
    </row>
    <row r="1281" spans="1:24" s="124" customFormat="1" ht="13.5" customHeight="1">
      <c r="A1281" s="127" t="s">
        <v>114</v>
      </c>
      <c r="C1281" s="28"/>
      <c r="D1281" s="17" t="s">
        <v>297</v>
      </c>
      <c r="E1281" s="10">
        <f t="shared" ref="E1281:E1286" si="411">F1281+G1281</f>
        <v>46.37</v>
      </c>
      <c r="F1281" s="10">
        <v>46.37</v>
      </c>
      <c r="G1281" s="10"/>
      <c r="H1281" s="159">
        <f t="shared" ref="H1281:H1286" si="412">I1281+J1281</f>
        <v>55.3</v>
      </c>
      <c r="I1281" s="159">
        <v>55.3</v>
      </c>
      <c r="J1281" s="159"/>
      <c r="K1281" s="113">
        <f t="shared" si="410"/>
        <v>11.766999999999999</v>
      </c>
      <c r="L1281" s="113">
        <v>11.766999999999999</v>
      </c>
      <c r="M1281" s="113"/>
      <c r="P1281" s="4"/>
      <c r="Q1281" s="4"/>
      <c r="R1281" s="4"/>
      <c r="S1281" s="4"/>
      <c r="T1281" s="4"/>
      <c r="U1281" s="4"/>
      <c r="V1281" s="4"/>
      <c r="W1281" s="4"/>
      <c r="X1281" s="4"/>
    </row>
    <row r="1282" spans="1:24" s="124" customFormat="1" ht="0.75" customHeight="1">
      <c r="A1282" s="127" t="s">
        <v>289</v>
      </c>
      <c r="C1282" s="12"/>
      <c r="D1282" s="17" t="s">
        <v>298</v>
      </c>
      <c r="E1282" s="10">
        <f t="shared" si="411"/>
        <v>0</v>
      </c>
      <c r="F1282" s="10"/>
      <c r="G1282" s="10"/>
      <c r="H1282" s="159">
        <f t="shared" si="412"/>
        <v>0</v>
      </c>
      <c r="I1282" s="159"/>
      <c r="J1282" s="159"/>
      <c r="K1282" s="113">
        <f t="shared" si="410"/>
        <v>0</v>
      </c>
      <c r="L1282" s="113"/>
      <c r="M1282" s="113"/>
      <c r="P1282" s="4"/>
      <c r="Q1282" s="4"/>
      <c r="R1282" s="4"/>
      <c r="S1282" s="4"/>
      <c r="T1282" s="4"/>
      <c r="U1282" s="4"/>
      <c r="V1282" s="4"/>
      <c r="W1282" s="4"/>
      <c r="X1282" s="4"/>
    </row>
    <row r="1283" spans="1:24" s="124" customFormat="1" ht="13.5" hidden="1" customHeight="1">
      <c r="A1283" s="127" t="s">
        <v>289</v>
      </c>
      <c r="C1283" s="12"/>
      <c r="D1283" s="17" t="s">
        <v>299</v>
      </c>
      <c r="E1283" s="10">
        <f t="shared" si="411"/>
        <v>0</v>
      </c>
      <c r="F1283" s="10"/>
      <c r="G1283" s="10"/>
      <c r="H1283" s="113">
        <f t="shared" si="412"/>
        <v>0</v>
      </c>
      <c r="I1283" s="113"/>
      <c r="J1283" s="113"/>
      <c r="K1283" s="113">
        <f t="shared" si="410"/>
        <v>0</v>
      </c>
      <c r="L1283" s="113"/>
      <c r="M1283" s="113"/>
      <c r="P1283" s="4"/>
      <c r="Q1283" s="4"/>
      <c r="R1283" s="4"/>
      <c r="S1283" s="4"/>
      <c r="T1283" s="4"/>
      <c r="U1283" s="4"/>
      <c r="V1283" s="4"/>
      <c r="W1283" s="4"/>
      <c r="X1283" s="4"/>
    </row>
    <row r="1284" spans="1:24" s="124" customFormat="1" ht="13.5" hidden="1" customHeight="1">
      <c r="A1284" s="127" t="s">
        <v>289</v>
      </c>
      <c r="C1284" s="12"/>
      <c r="D1284" s="17" t="s">
        <v>300</v>
      </c>
      <c r="E1284" s="10">
        <f t="shared" si="411"/>
        <v>0</v>
      </c>
      <c r="F1284" s="10"/>
      <c r="G1284" s="10"/>
      <c r="H1284" s="113">
        <f t="shared" si="412"/>
        <v>0</v>
      </c>
      <c r="I1284" s="113"/>
      <c r="J1284" s="113"/>
      <c r="K1284" s="113">
        <f t="shared" si="410"/>
        <v>0</v>
      </c>
      <c r="L1284" s="113"/>
      <c r="M1284" s="113"/>
      <c r="P1284" s="4"/>
      <c r="Q1284" s="4"/>
      <c r="R1284" s="4"/>
      <c r="S1284" s="4"/>
      <c r="T1284" s="4"/>
      <c r="U1284" s="4"/>
      <c r="V1284" s="4"/>
      <c r="W1284" s="4"/>
      <c r="X1284" s="4"/>
    </row>
    <row r="1285" spans="1:24" s="124" customFormat="1" ht="13.5" customHeight="1">
      <c r="A1285" s="127" t="s">
        <v>289</v>
      </c>
      <c r="C1285" s="12"/>
      <c r="D1285" s="18" t="s">
        <v>21</v>
      </c>
      <c r="E1285" s="9">
        <f t="shared" si="411"/>
        <v>0</v>
      </c>
      <c r="F1285" s="9"/>
      <c r="G1285" s="9"/>
      <c r="H1285" s="158">
        <f t="shared" si="412"/>
        <v>0</v>
      </c>
      <c r="I1285" s="158"/>
      <c r="J1285" s="158"/>
      <c r="K1285" s="112">
        <f t="shared" si="410"/>
        <v>0</v>
      </c>
      <c r="L1285" s="112"/>
      <c r="M1285" s="112"/>
      <c r="P1285" s="4"/>
      <c r="Q1285" s="4"/>
      <c r="R1285" s="4"/>
      <c r="S1285" s="4"/>
      <c r="T1285" s="4"/>
      <c r="U1285" s="4"/>
      <c r="V1285" s="4"/>
      <c r="W1285" s="4"/>
      <c r="X1285" s="4"/>
    </row>
    <row r="1286" spans="1:24" s="124" customFormat="1" ht="0.75" customHeight="1">
      <c r="A1286" s="127" t="s">
        <v>289</v>
      </c>
      <c r="C1286" s="12"/>
      <c r="D1286" s="18" t="s">
        <v>120</v>
      </c>
      <c r="E1286" s="9">
        <f t="shared" si="411"/>
        <v>0</v>
      </c>
      <c r="F1286" s="9"/>
      <c r="G1286" s="9"/>
      <c r="H1286" s="158">
        <f t="shared" si="412"/>
        <v>0</v>
      </c>
      <c r="I1286" s="158"/>
      <c r="J1286" s="158"/>
      <c r="K1286" s="112">
        <f t="shared" si="410"/>
        <v>0</v>
      </c>
      <c r="L1286" s="112"/>
      <c r="M1286" s="112"/>
      <c r="P1286" s="4"/>
      <c r="Q1286" s="4"/>
      <c r="R1286" s="4"/>
      <c r="S1286" s="4"/>
      <c r="T1286" s="4"/>
      <c r="U1286" s="4"/>
      <c r="V1286" s="4"/>
      <c r="W1286" s="4"/>
      <c r="X1286" s="4"/>
    </row>
    <row r="1287" spans="1:24" ht="26.25" customHeight="1">
      <c r="A1287" s="21" t="str">
        <f>IF((E1287+H1287+K1287)&gt;0,"a","b")</f>
        <v>a</v>
      </c>
      <c r="B1287" s="21" t="s">
        <v>114</v>
      </c>
      <c r="C1287" s="7" t="s">
        <v>131</v>
      </c>
      <c r="D1287" s="22" t="s">
        <v>416</v>
      </c>
      <c r="E1287" s="176">
        <f t="shared" si="404"/>
        <v>80</v>
      </c>
      <c r="F1287" s="176">
        <f>F1289+F1305+F1306</f>
        <v>80</v>
      </c>
      <c r="G1287" s="5">
        <f>G1289+G1305+G1306</f>
        <v>0</v>
      </c>
      <c r="H1287" s="157">
        <f t="shared" si="405"/>
        <v>80</v>
      </c>
      <c r="I1287" s="157">
        <f>I1289+I1305+I1306</f>
        <v>80</v>
      </c>
      <c r="J1287" s="157">
        <f>J1289+J1305+J1306</f>
        <v>0</v>
      </c>
      <c r="K1287" s="110">
        <f t="shared" si="396"/>
        <v>20</v>
      </c>
      <c r="L1287" s="110">
        <f>L1289+L1305+L1306</f>
        <v>20</v>
      </c>
      <c r="M1287" s="110">
        <f>M1289+M1305+M1306</f>
        <v>0</v>
      </c>
      <c r="N1287" s="3">
        <v>1</v>
      </c>
    </row>
    <row r="1288" spans="1:24" s="3" customFormat="1">
      <c r="A1288" s="3" t="str">
        <f>IF((E1288+H1288+K1288)&gt;0,"a","b")</f>
        <v>b</v>
      </c>
      <c r="C1288" s="12"/>
      <c r="D1288" s="19" t="s">
        <v>99</v>
      </c>
      <c r="E1288" s="8">
        <f t="shared" si="404"/>
        <v>0</v>
      </c>
      <c r="F1288" s="8"/>
      <c r="G1288" s="8"/>
      <c r="H1288" s="204">
        <f t="shared" si="405"/>
        <v>0</v>
      </c>
      <c r="I1288" s="204"/>
      <c r="J1288" s="204"/>
      <c r="K1288" s="111">
        <f t="shared" si="396"/>
        <v>0</v>
      </c>
      <c r="L1288" s="111"/>
      <c r="M1288" s="111"/>
      <c r="N1288" s="3">
        <v>2</v>
      </c>
      <c r="P1288" s="4"/>
      <c r="Q1288" s="4"/>
      <c r="R1288" s="4"/>
      <c r="S1288" s="4"/>
      <c r="T1288" s="4"/>
      <c r="U1288" s="4"/>
      <c r="V1288" s="4"/>
      <c r="W1288" s="4"/>
      <c r="X1288" s="4"/>
    </row>
    <row r="1289" spans="1:24">
      <c r="A1289" s="21" t="str">
        <f>IF((E1289+H1289+K1289)&gt;0,"a","b")</f>
        <v>a</v>
      </c>
      <c r="C1289" s="28"/>
      <c r="D1289" s="23" t="s">
        <v>5</v>
      </c>
      <c r="E1289" s="9">
        <f t="shared" si="404"/>
        <v>80</v>
      </c>
      <c r="F1289" s="9">
        <f>F1290+F1291+F1301+F1302+F1303+F1304</f>
        <v>80</v>
      </c>
      <c r="G1289" s="9">
        <f>G1290+G1291+G1301+G1302+G1303+G1304</f>
        <v>0</v>
      </c>
      <c r="H1289" s="158">
        <f t="shared" si="405"/>
        <v>80</v>
      </c>
      <c r="I1289" s="158">
        <f>I1290+I1291+I1301+I1302+I1303+I1304</f>
        <v>80</v>
      </c>
      <c r="J1289" s="158">
        <f>J1290+J1291+J1301+J1302+J1303+J1304</f>
        <v>0</v>
      </c>
      <c r="K1289" s="112">
        <f t="shared" si="396"/>
        <v>20</v>
      </c>
      <c r="L1289" s="158">
        <f>L1290+L1291+L1301+L1302+L1303+L1304</f>
        <v>20</v>
      </c>
      <c r="M1289" s="112">
        <f>M1290+M1291+M1301+M1302+M1303+M1304</f>
        <v>0</v>
      </c>
      <c r="N1289" s="3">
        <v>3</v>
      </c>
    </row>
    <row r="1290" spans="1:24" s="3" customFormat="1" ht="1.5" customHeight="1">
      <c r="A1290" s="3" t="str">
        <f>IF((E1290+H1290+K1290)&gt;0,"a","b")</f>
        <v>b</v>
      </c>
      <c r="C1290" s="12"/>
      <c r="D1290" s="17" t="s">
        <v>301</v>
      </c>
      <c r="E1290" s="10">
        <f t="shared" si="404"/>
        <v>0</v>
      </c>
      <c r="F1290" s="10"/>
      <c r="G1290" s="10"/>
      <c r="H1290" s="159">
        <f t="shared" si="405"/>
        <v>0</v>
      </c>
      <c r="I1290" s="159"/>
      <c r="J1290" s="159"/>
      <c r="K1290" s="113">
        <f t="shared" si="396"/>
        <v>0</v>
      </c>
      <c r="L1290" s="113"/>
      <c r="M1290" s="113"/>
      <c r="N1290" s="3">
        <v>4</v>
      </c>
      <c r="P1290" s="4">
        <f>K1290-H1290</f>
        <v>0</v>
      </c>
      <c r="Q1290" s="4">
        <f>K1290-E1290</f>
        <v>0</v>
      </c>
      <c r="R1290" s="4">
        <f>H1290-E1290</f>
        <v>0</v>
      </c>
      <c r="S1290" s="4"/>
      <c r="T1290" s="4"/>
      <c r="U1290" s="4"/>
      <c r="V1290" s="4"/>
      <c r="W1290" s="4"/>
      <c r="X1290" s="4"/>
    </row>
    <row r="1291" spans="1:24" hidden="1">
      <c r="A1291" s="21" t="str">
        <f>IF((E1291+H1291+K1291)&gt;0,"a","b")</f>
        <v>b</v>
      </c>
      <c r="C1291" s="28"/>
      <c r="D1291" s="17" t="s">
        <v>295</v>
      </c>
      <c r="E1291" s="10">
        <f t="shared" si="404"/>
        <v>0</v>
      </c>
      <c r="F1291" s="10">
        <f>F1292+F1293+F1294+F1295+F1296+F1297+F1298+F1299</f>
        <v>0</v>
      </c>
      <c r="G1291" s="10">
        <f>G1292+G1293+G1294+G1295+G1296+G1297+G1298+G1299</f>
        <v>0</v>
      </c>
      <c r="H1291" s="113">
        <f t="shared" si="405"/>
        <v>0</v>
      </c>
      <c r="I1291" s="113">
        <f>I1292+I1293+I1294+I1295+I1296+I1297+I1298+I1299</f>
        <v>0</v>
      </c>
      <c r="J1291" s="113">
        <f>J1292+J1293+J1294+J1295+J1296+J1297+J1298+J1299</f>
        <v>0</v>
      </c>
      <c r="K1291" s="113">
        <f t="shared" si="396"/>
        <v>0</v>
      </c>
      <c r="L1291" s="113">
        <f>L1292+L1293+L1294+L1295+L1296+L1297+L1298+L1299</f>
        <v>0</v>
      </c>
      <c r="M1291" s="113">
        <f>M1292+M1293+M1294+M1295+M1296+M1297+M1298+M1299</f>
        <v>0</v>
      </c>
      <c r="N1291" s="3">
        <v>5</v>
      </c>
    </row>
    <row r="1292" spans="1:24" s="3" customFormat="1" ht="22.5" hidden="1">
      <c r="A1292" s="3" t="s">
        <v>289</v>
      </c>
      <c r="C1292" s="12"/>
      <c r="D1292" s="16" t="s">
        <v>290</v>
      </c>
      <c r="E1292" s="5">
        <f t="shared" si="404"/>
        <v>0</v>
      </c>
      <c r="F1292" s="5"/>
      <c r="G1292" s="5"/>
      <c r="H1292" s="110">
        <f t="shared" si="405"/>
        <v>0</v>
      </c>
      <c r="I1292" s="110"/>
      <c r="J1292" s="110"/>
      <c r="K1292" s="110">
        <f t="shared" si="396"/>
        <v>0</v>
      </c>
      <c r="L1292" s="110"/>
      <c r="M1292" s="110"/>
      <c r="N1292" s="3">
        <v>6</v>
      </c>
      <c r="P1292" s="4"/>
      <c r="Q1292" s="4"/>
      <c r="R1292" s="4"/>
      <c r="S1292" s="4"/>
      <c r="T1292" s="4"/>
      <c r="U1292" s="4"/>
      <c r="V1292" s="4"/>
      <c r="W1292" s="4"/>
      <c r="X1292" s="4"/>
    </row>
    <row r="1293" spans="1:24" s="3" customFormat="1" hidden="1">
      <c r="A1293" s="3" t="s">
        <v>289</v>
      </c>
      <c r="C1293" s="12"/>
      <c r="D1293" s="16" t="s">
        <v>102</v>
      </c>
      <c r="E1293" s="5">
        <f t="shared" si="404"/>
        <v>0</v>
      </c>
      <c r="F1293" s="5"/>
      <c r="G1293" s="5"/>
      <c r="H1293" s="110">
        <f t="shared" si="405"/>
        <v>0</v>
      </c>
      <c r="I1293" s="110"/>
      <c r="J1293" s="110"/>
      <c r="K1293" s="110">
        <f t="shared" si="396"/>
        <v>0</v>
      </c>
      <c r="L1293" s="110"/>
      <c r="M1293" s="110"/>
      <c r="N1293" s="3">
        <v>7</v>
      </c>
      <c r="P1293" s="4"/>
      <c r="Q1293" s="4"/>
      <c r="R1293" s="4"/>
      <c r="S1293" s="4"/>
      <c r="T1293" s="4"/>
      <c r="U1293" s="4"/>
      <c r="V1293" s="4"/>
      <c r="W1293" s="4"/>
      <c r="X1293" s="4"/>
    </row>
    <row r="1294" spans="1:24" s="3" customFormat="1" hidden="1">
      <c r="A1294" s="3" t="s">
        <v>289</v>
      </c>
      <c r="C1294" s="12"/>
      <c r="D1294" s="16" t="s">
        <v>101</v>
      </c>
      <c r="E1294" s="5">
        <f t="shared" si="404"/>
        <v>0</v>
      </c>
      <c r="F1294" s="5"/>
      <c r="G1294" s="5"/>
      <c r="H1294" s="110">
        <f t="shared" si="405"/>
        <v>0</v>
      </c>
      <c r="I1294" s="110"/>
      <c r="J1294" s="110"/>
      <c r="K1294" s="110">
        <f t="shared" si="396"/>
        <v>0</v>
      </c>
      <c r="L1294" s="110"/>
      <c r="M1294" s="110"/>
      <c r="N1294" s="3">
        <v>8</v>
      </c>
      <c r="P1294" s="4"/>
      <c r="Q1294" s="4"/>
      <c r="R1294" s="4"/>
      <c r="S1294" s="4"/>
      <c r="T1294" s="4"/>
      <c r="U1294" s="4"/>
      <c r="V1294" s="4"/>
      <c r="W1294" s="4"/>
      <c r="X1294" s="4"/>
    </row>
    <row r="1295" spans="1:24" s="3" customFormat="1" hidden="1">
      <c r="A1295" s="3" t="s">
        <v>289</v>
      </c>
      <c r="C1295" s="12"/>
      <c r="D1295" s="16" t="s">
        <v>291</v>
      </c>
      <c r="E1295" s="5">
        <f t="shared" si="404"/>
        <v>0</v>
      </c>
      <c r="F1295" s="5"/>
      <c r="G1295" s="5"/>
      <c r="H1295" s="110">
        <f t="shared" si="405"/>
        <v>0</v>
      </c>
      <c r="I1295" s="110"/>
      <c r="J1295" s="110"/>
      <c r="K1295" s="110">
        <f t="shared" si="396"/>
        <v>0</v>
      </c>
      <c r="L1295" s="110"/>
      <c r="M1295" s="110"/>
      <c r="N1295" s="3">
        <v>9</v>
      </c>
      <c r="P1295" s="4"/>
      <c r="Q1295" s="4"/>
      <c r="R1295" s="4"/>
      <c r="S1295" s="4"/>
      <c r="T1295" s="4"/>
      <c r="U1295" s="4"/>
      <c r="V1295" s="4"/>
      <c r="W1295" s="4"/>
      <c r="X1295" s="4"/>
    </row>
    <row r="1296" spans="1:24" s="3" customFormat="1" hidden="1">
      <c r="A1296" s="3" t="s">
        <v>289</v>
      </c>
      <c r="C1296" s="12"/>
      <c r="D1296" s="16" t="s">
        <v>100</v>
      </c>
      <c r="E1296" s="5">
        <f t="shared" si="404"/>
        <v>0</v>
      </c>
      <c r="F1296" s="5"/>
      <c r="G1296" s="5"/>
      <c r="H1296" s="110">
        <f t="shared" si="405"/>
        <v>0</v>
      </c>
      <c r="I1296" s="110"/>
      <c r="J1296" s="110"/>
      <c r="K1296" s="110">
        <f t="shared" si="396"/>
        <v>0</v>
      </c>
      <c r="L1296" s="110"/>
      <c r="M1296" s="110"/>
      <c r="N1296" s="3">
        <v>10</v>
      </c>
      <c r="P1296" s="4"/>
      <c r="Q1296" s="4"/>
      <c r="R1296" s="4"/>
      <c r="S1296" s="4"/>
      <c r="T1296" s="4"/>
      <c r="U1296" s="4"/>
      <c r="V1296" s="4"/>
      <c r="W1296" s="4"/>
      <c r="X1296" s="4"/>
    </row>
    <row r="1297" spans="1:24" s="3" customFormat="1" ht="33.75" hidden="1">
      <c r="A1297" s="3" t="s">
        <v>289</v>
      </c>
      <c r="C1297" s="12"/>
      <c r="D1297" s="16" t="s">
        <v>292</v>
      </c>
      <c r="E1297" s="5">
        <f t="shared" si="404"/>
        <v>0</v>
      </c>
      <c r="F1297" s="5"/>
      <c r="G1297" s="5"/>
      <c r="H1297" s="110">
        <f t="shared" si="405"/>
        <v>0</v>
      </c>
      <c r="I1297" s="110"/>
      <c r="J1297" s="110"/>
      <c r="K1297" s="110">
        <f t="shared" si="396"/>
        <v>0</v>
      </c>
      <c r="L1297" s="110"/>
      <c r="M1297" s="110"/>
      <c r="N1297" s="3">
        <v>11</v>
      </c>
      <c r="P1297" s="4"/>
      <c r="Q1297" s="4"/>
      <c r="R1297" s="4"/>
      <c r="S1297" s="4"/>
      <c r="T1297" s="4"/>
      <c r="U1297" s="4"/>
      <c r="V1297" s="4"/>
      <c r="W1297" s="4"/>
      <c r="X1297" s="4"/>
    </row>
    <row r="1298" spans="1:24" s="3" customFormat="1" ht="33.75" hidden="1">
      <c r="A1298" s="3" t="s">
        <v>289</v>
      </c>
      <c r="C1298" s="12"/>
      <c r="D1298" s="16" t="s">
        <v>293</v>
      </c>
      <c r="E1298" s="5">
        <f t="shared" si="404"/>
        <v>0</v>
      </c>
      <c r="F1298" s="5"/>
      <c r="G1298" s="5"/>
      <c r="H1298" s="110">
        <f t="shared" si="405"/>
        <v>0</v>
      </c>
      <c r="I1298" s="110"/>
      <c r="J1298" s="110"/>
      <c r="K1298" s="110">
        <f t="shared" si="396"/>
        <v>0</v>
      </c>
      <c r="L1298" s="110"/>
      <c r="M1298" s="110"/>
      <c r="N1298" s="3">
        <v>12</v>
      </c>
      <c r="P1298" s="4"/>
      <c r="Q1298" s="4"/>
      <c r="R1298" s="4"/>
      <c r="S1298" s="4"/>
      <c r="T1298" s="4"/>
      <c r="U1298" s="4"/>
      <c r="V1298" s="4"/>
      <c r="W1298" s="4"/>
      <c r="X1298" s="4"/>
    </row>
    <row r="1299" spans="1:24" s="3" customFormat="1" ht="22.5" hidden="1">
      <c r="A1299" s="3" t="s">
        <v>289</v>
      </c>
      <c r="C1299" s="12"/>
      <c r="D1299" s="16" t="s">
        <v>294</v>
      </c>
      <c r="E1299" s="5">
        <f t="shared" si="404"/>
        <v>0</v>
      </c>
      <c r="F1299" s="5"/>
      <c r="G1299" s="5"/>
      <c r="H1299" s="110">
        <f t="shared" si="405"/>
        <v>0</v>
      </c>
      <c r="I1299" s="110"/>
      <c r="J1299" s="110"/>
      <c r="K1299" s="110">
        <f t="shared" si="396"/>
        <v>0</v>
      </c>
      <c r="L1299" s="110"/>
      <c r="M1299" s="110"/>
      <c r="N1299" s="3">
        <v>13</v>
      </c>
      <c r="P1299" s="4"/>
      <c r="Q1299" s="4"/>
      <c r="R1299" s="4"/>
      <c r="S1299" s="4"/>
      <c r="T1299" s="4"/>
      <c r="U1299" s="4"/>
      <c r="V1299" s="4"/>
      <c r="W1299" s="4"/>
      <c r="X1299" s="4"/>
    </row>
    <row r="1300" spans="1:24" s="3" customFormat="1" hidden="1">
      <c r="A1300" s="3" t="str">
        <f t="shared" ref="A1300:A1311" si="413">IF((E1300+H1300+K1300)&gt;0,"a","b")</f>
        <v>b</v>
      </c>
      <c r="C1300" s="12"/>
      <c r="D1300" s="17" t="s">
        <v>296</v>
      </c>
      <c r="E1300" s="10"/>
      <c r="F1300" s="10"/>
      <c r="G1300" s="10"/>
      <c r="H1300" s="113"/>
      <c r="I1300" s="113"/>
      <c r="J1300" s="113"/>
      <c r="K1300" s="113">
        <f t="shared" ref="K1300:K1443" si="414">L1300+M1300</f>
        <v>0</v>
      </c>
      <c r="L1300" s="113"/>
      <c r="M1300" s="113"/>
      <c r="N1300" s="3">
        <v>14</v>
      </c>
      <c r="P1300" s="4"/>
      <c r="Q1300" s="4"/>
      <c r="R1300" s="4"/>
      <c r="S1300" s="4"/>
      <c r="T1300" s="4"/>
      <c r="U1300" s="4"/>
      <c r="V1300" s="4"/>
      <c r="W1300" s="4"/>
      <c r="X1300" s="4"/>
    </row>
    <row r="1301" spans="1:24" s="3" customFormat="1">
      <c r="A1301" s="3" t="str">
        <f t="shared" si="413"/>
        <v>a</v>
      </c>
      <c r="C1301" s="12"/>
      <c r="D1301" s="17" t="s">
        <v>297</v>
      </c>
      <c r="E1301" s="10">
        <f t="shared" ref="E1301:E1319" si="415">F1301+G1301</f>
        <v>80</v>
      </c>
      <c r="F1301" s="10">
        <v>80</v>
      </c>
      <c r="G1301" s="10"/>
      <c r="H1301" s="159">
        <f t="shared" ref="H1301:H1319" si="416">I1301+J1301</f>
        <v>80</v>
      </c>
      <c r="I1301" s="159">
        <v>80</v>
      </c>
      <c r="J1301" s="159"/>
      <c r="K1301" s="113">
        <f t="shared" si="414"/>
        <v>20</v>
      </c>
      <c r="L1301" s="113">
        <v>20</v>
      </c>
      <c r="M1301" s="113"/>
      <c r="N1301" s="3">
        <v>15</v>
      </c>
      <c r="P1301" s="4"/>
      <c r="Q1301" s="4"/>
      <c r="R1301" s="4"/>
      <c r="S1301" s="4"/>
      <c r="T1301" s="4"/>
      <c r="U1301" s="4"/>
      <c r="V1301" s="4"/>
      <c r="W1301" s="4"/>
      <c r="X1301" s="4"/>
    </row>
    <row r="1302" spans="1:24" s="3" customFormat="1" hidden="1">
      <c r="A1302" s="3" t="str">
        <f t="shared" si="413"/>
        <v>b</v>
      </c>
      <c r="C1302" s="12"/>
      <c r="D1302" s="17" t="s">
        <v>298</v>
      </c>
      <c r="E1302" s="10">
        <f t="shared" si="415"/>
        <v>0</v>
      </c>
      <c r="F1302" s="10"/>
      <c r="G1302" s="10"/>
      <c r="H1302" s="113">
        <f t="shared" si="416"/>
        <v>0</v>
      </c>
      <c r="I1302" s="113"/>
      <c r="J1302" s="113"/>
      <c r="K1302" s="113">
        <f t="shared" si="414"/>
        <v>0</v>
      </c>
      <c r="L1302" s="113"/>
      <c r="M1302" s="113"/>
      <c r="N1302" s="3">
        <v>16</v>
      </c>
      <c r="P1302" s="4"/>
      <c r="Q1302" s="4"/>
      <c r="R1302" s="4"/>
      <c r="S1302" s="4"/>
      <c r="T1302" s="4"/>
      <c r="U1302" s="4"/>
      <c r="V1302" s="4"/>
      <c r="W1302" s="4"/>
      <c r="X1302" s="4"/>
    </row>
    <row r="1303" spans="1:24" s="3" customFormat="1" hidden="1">
      <c r="A1303" s="3" t="str">
        <f t="shared" si="413"/>
        <v>b</v>
      </c>
      <c r="C1303" s="12"/>
      <c r="D1303" s="17" t="s">
        <v>299</v>
      </c>
      <c r="E1303" s="10">
        <f t="shared" si="415"/>
        <v>0</v>
      </c>
      <c r="F1303" s="10"/>
      <c r="G1303" s="10"/>
      <c r="H1303" s="113">
        <f t="shared" si="416"/>
        <v>0</v>
      </c>
      <c r="I1303" s="113"/>
      <c r="J1303" s="113"/>
      <c r="K1303" s="113">
        <f t="shared" si="414"/>
        <v>0</v>
      </c>
      <c r="L1303" s="113"/>
      <c r="M1303" s="113"/>
      <c r="N1303" s="3">
        <v>17</v>
      </c>
      <c r="P1303" s="4"/>
      <c r="Q1303" s="4"/>
      <c r="R1303" s="4"/>
      <c r="S1303" s="4"/>
      <c r="T1303" s="4"/>
      <c r="U1303" s="4"/>
      <c r="V1303" s="4"/>
      <c r="W1303" s="4"/>
      <c r="X1303" s="4"/>
    </row>
    <row r="1304" spans="1:24" s="3" customFormat="1" hidden="1">
      <c r="A1304" s="3" t="str">
        <f t="shared" si="413"/>
        <v>b</v>
      </c>
      <c r="C1304" s="12"/>
      <c r="D1304" s="17" t="s">
        <v>300</v>
      </c>
      <c r="E1304" s="10">
        <f t="shared" si="415"/>
        <v>0</v>
      </c>
      <c r="F1304" s="10"/>
      <c r="G1304" s="10"/>
      <c r="H1304" s="113">
        <f t="shared" si="416"/>
        <v>0</v>
      </c>
      <c r="I1304" s="113"/>
      <c r="J1304" s="113"/>
      <c r="K1304" s="113">
        <f t="shared" si="414"/>
        <v>0</v>
      </c>
      <c r="L1304" s="113"/>
      <c r="M1304" s="113"/>
      <c r="N1304" s="3">
        <v>18</v>
      </c>
      <c r="P1304" s="4"/>
      <c r="Q1304" s="4"/>
      <c r="R1304" s="4"/>
      <c r="S1304" s="4"/>
      <c r="T1304" s="4"/>
      <c r="U1304" s="4"/>
      <c r="V1304" s="4"/>
      <c r="W1304" s="4"/>
      <c r="X1304" s="4"/>
    </row>
    <row r="1305" spans="1:24" s="3" customFormat="1" hidden="1">
      <c r="A1305" s="3" t="str">
        <f t="shared" si="413"/>
        <v>b</v>
      </c>
      <c r="C1305" s="12"/>
      <c r="D1305" s="18" t="s">
        <v>21</v>
      </c>
      <c r="E1305" s="9">
        <f t="shared" si="415"/>
        <v>0</v>
      </c>
      <c r="F1305" s="9"/>
      <c r="G1305" s="9"/>
      <c r="H1305" s="112">
        <f t="shared" si="416"/>
        <v>0</v>
      </c>
      <c r="I1305" s="112"/>
      <c r="J1305" s="112"/>
      <c r="K1305" s="112">
        <f t="shared" si="414"/>
        <v>0</v>
      </c>
      <c r="L1305" s="112"/>
      <c r="M1305" s="112"/>
      <c r="N1305" s="3">
        <v>19</v>
      </c>
      <c r="P1305" s="4"/>
      <c r="Q1305" s="4"/>
      <c r="R1305" s="4"/>
      <c r="S1305" s="4"/>
      <c r="T1305" s="4"/>
      <c r="U1305" s="4"/>
      <c r="V1305" s="4"/>
      <c r="W1305" s="4"/>
      <c r="X1305" s="4"/>
    </row>
    <row r="1306" spans="1:24" s="3" customFormat="1" hidden="1">
      <c r="A1306" s="3" t="str">
        <f t="shared" si="413"/>
        <v>b</v>
      </c>
      <c r="C1306" s="12"/>
      <c r="D1306" s="18" t="s">
        <v>120</v>
      </c>
      <c r="E1306" s="9">
        <f t="shared" si="415"/>
        <v>0</v>
      </c>
      <c r="F1306" s="9"/>
      <c r="G1306" s="9"/>
      <c r="H1306" s="112">
        <f t="shared" si="416"/>
        <v>0</v>
      </c>
      <c r="I1306" s="112"/>
      <c r="J1306" s="112"/>
      <c r="K1306" s="112">
        <f t="shared" si="414"/>
        <v>0</v>
      </c>
      <c r="L1306" s="112"/>
      <c r="M1306" s="112"/>
      <c r="N1306" s="3">
        <v>20</v>
      </c>
      <c r="P1306" s="4"/>
      <c r="Q1306" s="4"/>
      <c r="R1306" s="4"/>
      <c r="S1306" s="4"/>
      <c r="T1306" s="4"/>
      <c r="U1306" s="4"/>
      <c r="V1306" s="4"/>
      <c r="W1306" s="4"/>
      <c r="X1306" s="4"/>
    </row>
    <row r="1307" spans="1:24" s="93" customFormat="1" ht="22.5">
      <c r="A1307" s="92" t="str">
        <f>IF((E1307+H1307+K1307)&gt;0,"a","b")</f>
        <v>a</v>
      </c>
      <c r="B1307" s="92" t="s">
        <v>114</v>
      </c>
      <c r="C1307" s="94" t="s">
        <v>417</v>
      </c>
      <c r="D1307" s="22" t="s">
        <v>421</v>
      </c>
      <c r="E1307" s="110">
        <f t="shared" si="415"/>
        <v>54.805</v>
      </c>
      <c r="F1307" s="110">
        <f>F1309+F1325+F1326</f>
        <v>54.805</v>
      </c>
      <c r="G1307" s="95">
        <f>G1309+G1325+G1326</f>
        <v>0</v>
      </c>
      <c r="H1307" s="157">
        <f t="shared" si="416"/>
        <v>75</v>
      </c>
      <c r="I1307" s="157">
        <f>I1309+I1325+I1326</f>
        <v>75</v>
      </c>
      <c r="J1307" s="157">
        <f>J1309+J1325+J1326</f>
        <v>0</v>
      </c>
      <c r="K1307" s="110">
        <f t="shared" si="414"/>
        <v>0.5</v>
      </c>
      <c r="L1307" s="110">
        <f>L1309+L1325+L1326</f>
        <v>0.5</v>
      </c>
      <c r="M1307" s="110">
        <f>M1309+M1325+M1326</f>
        <v>0</v>
      </c>
      <c r="P1307" s="4"/>
      <c r="Q1307" s="4"/>
      <c r="R1307" s="4"/>
      <c r="S1307" s="4"/>
      <c r="T1307" s="4"/>
      <c r="U1307" s="4"/>
      <c r="V1307" s="4"/>
      <c r="W1307" s="4"/>
      <c r="X1307" s="4"/>
    </row>
    <row r="1308" spans="1:24" s="93" customFormat="1">
      <c r="A1308" s="93" t="str">
        <f t="shared" si="413"/>
        <v>b</v>
      </c>
      <c r="C1308" s="12"/>
      <c r="D1308" s="19" t="s">
        <v>99</v>
      </c>
      <c r="E1308" s="8">
        <f t="shared" si="415"/>
        <v>0</v>
      </c>
      <c r="F1308" s="8"/>
      <c r="G1308" s="8"/>
      <c r="H1308" s="204">
        <f t="shared" si="416"/>
        <v>0</v>
      </c>
      <c r="I1308" s="204"/>
      <c r="J1308" s="204"/>
      <c r="K1308" s="111">
        <f t="shared" si="414"/>
        <v>0</v>
      </c>
      <c r="L1308" s="111"/>
      <c r="M1308" s="111"/>
      <c r="P1308" s="4"/>
      <c r="Q1308" s="4"/>
      <c r="R1308" s="4"/>
      <c r="S1308" s="4"/>
      <c r="T1308" s="4"/>
      <c r="U1308" s="4"/>
      <c r="V1308" s="4"/>
      <c r="W1308" s="4"/>
      <c r="X1308" s="4"/>
    </row>
    <row r="1309" spans="1:24" s="93" customFormat="1">
      <c r="A1309" s="92" t="str">
        <f t="shared" si="413"/>
        <v>a</v>
      </c>
      <c r="B1309" s="92"/>
      <c r="C1309" s="28"/>
      <c r="D1309" s="23" t="s">
        <v>5</v>
      </c>
      <c r="E1309" s="9">
        <f t="shared" si="415"/>
        <v>54.805</v>
      </c>
      <c r="F1309" s="9">
        <f>F1310+F1311+F1321+F1322+F1323+F1324</f>
        <v>54.805</v>
      </c>
      <c r="G1309" s="9">
        <f>G1310+G1311+G1321+G1322+G1323+G1324</f>
        <v>0</v>
      </c>
      <c r="H1309" s="158">
        <f t="shared" si="416"/>
        <v>75</v>
      </c>
      <c r="I1309" s="158">
        <f>I1310+I1311+I1321+I1322+I1323+I1324</f>
        <v>75</v>
      </c>
      <c r="J1309" s="158">
        <f>J1310+J1311+J1321+J1322+J1323+J1324</f>
        <v>0</v>
      </c>
      <c r="K1309" s="112">
        <f t="shared" si="414"/>
        <v>0.5</v>
      </c>
      <c r="L1309" s="112">
        <f>L1310+L1311+L1321+L1322+L1323+L1324</f>
        <v>0.5</v>
      </c>
      <c r="M1309" s="112">
        <f>M1310+M1311+M1321+M1322+M1323+M1324</f>
        <v>0</v>
      </c>
      <c r="P1309" s="4"/>
      <c r="Q1309" s="4"/>
      <c r="R1309" s="4"/>
      <c r="S1309" s="4"/>
      <c r="T1309" s="4"/>
      <c r="U1309" s="4"/>
      <c r="V1309" s="4"/>
      <c r="W1309" s="4"/>
      <c r="X1309" s="4"/>
    </row>
    <row r="1310" spans="1:24" s="93" customFormat="1">
      <c r="A1310" s="127" t="s">
        <v>114</v>
      </c>
      <c r="C1310" s="12"/>
      <c r="D1310" s="17" t="s">
        <v>301</v>
      </c>
      <c r="E1310" s="10">
        <f t="shared" si="415"/>
        <v>0</v>
      </c>
      <c r="F1310" s="10"/>
      <c r="G1310" s="10"/>
      <c r="H1310" s="159">
        <f t="shared" si="416"/>
        <v>0</v>
      </c>
      <c r="I1310" s="159"/>
      <c r="J1310" s="159"/>
      <c r="K1310" s="113">
        <f t="shared" si="414"/>
        <v>0</v>
      </c>
      <c r="L1310" s="113"/>
      <c r="M1310" s="113"/>
      <c r="P1310" s="4"/>
      <c r="Q1310" s="4"/>
      <c r="R1310" s="4"/>
      <c r="S1310" s="4"/>
      <c r="T1310" s="4"/>
      <c r="U1310" s="4"/>
      <c r="V1310" s="4"/>
      <c r="W1310" s="4"/>
      <c r="X1310" s="4"/>
    </row>
    <row r="1311" spans="1:24" s="93" customFormat="1">
      <c r="A1311" s="92" t="str">
        <f t="shared" si="413"/>
        <v>a</v>
      </c>
      <c r="B1311" s="92"/>
      <c r="C1311" s="28"/>
      <c r="D1311" s="17" t="s">
        <v>295</v>
      </c>
      <c r="E1311" s="10">
        <f t="shared" si="415"/>
        <v>50.484999999999999</v>
      </c>
      <c r="F1311" s="10">
        <f>F1312+F1313+F1314+F1315+F1316+F1317+F1318+F1319</f>
        <v>50.484999999999999</v>
      </c>
      <c r="G1311" s="10">
        <f>G1312+G1313+G1314+G1315+G1316+G1317+G1318+G1319</f>
        <v>0</v>
      </c>
      <c r="H1311" s="159">
        <f t="shared" si="416"/>
        <v>75</v>
      </c>
      <c r="I1311" s="159">
        <f>I1312+I1313+I1314+I1315+I1316+I1317+I1318+I1319</f>
        <v>75</v>
      </c>
      <c r="J1311" s="159">
        <f>J1312+J1313+J1314+J1315+J1316+J1317+J1318+J1319</f>
        <v>0</v>
      </c>
      <c r="K1311" s="113">
        <f t="shared" si="414"/>
        <v>0.5</v>
      </c>
      <c r="L1311" s="113">
        <f>L1312+L1313+L1314+L1315+L1316+L1317+L1318+L1319</f>
        <v>0.5</v>
      </c>
      <c r="M1311" s="113">
        <f>M1312+M1313+M1314+M1315+M1316+M1317+M1318+M1319</f>
        <v>0</v>
      </c>
      <c r="P1311" s="4"/>
      <c r="Q1311" s="4"/>
      <c r="R1311" s="4"/>
      <c r="S1311" s="4"/>
      <c r="T1311" s="4"/>
      <c r="U1311" s="4"/>
      <c r="V1311" s="4"/>
      <c r="W1311" s="4"/>
      <c r="X1311" s="4"/>
    </row>
    <row r="1312" spans="1:24" s="93" customFormat="1" ht="22.5" hidden="1">
      <c r="A1312" s="93" t="s">
        <v>289</v>
      </c>
      <c r="C1312" s="12"/>
      <c r="D1312" s="16" t="s">
        <v>290</v>
      </c>
      <c r="E1312" s="95">
        <f t="shared" si="415"/>
        <v>0</v>
      </c>
      <c r="F1312" s="95"/>
      <c r="G1312" s="95"/>
      <c r="H1312" s="110">
        <f t="shared" si="416"/>
        <v>0</v>
      </c>
      <c r="I1312" s="110"/>
      <c r="J1312" s="110"/>
      <c r="K1312" s="110">
        <f t="shared" si="414"/>
        <v>0</v>
      </c>
      <c r="L1312" s="110"/>
      <c r="M1312" s="110"/>
      <c r="P1312" s="4"/>
      <c r="Q1312" s="4"/>
      <c r="R1312" s="4"/>
      <c r="S1312" s="4"/>
      <c r="T1312" s="4"/>
      <c r="U1312" s="4"/>
      <c r="V1312" s="4"/>
      <c r="W1312" s="4"/>
      <c r="X1312" s="4"/>
    </row>
    <row r="1313" spans="1:24" s="93" customFormat="1" hidden="1">
      <c r="A1313" s="93" t="s">
        <v>289</v>
      </c>
      <c r="C1313" s="12"/>
      <c r="D1313" s="16" t="s">
        <v>102</v>
      </c>
      <c r="E1313" s="95">
        <f t="shared" si="415"/>
        <v>0</v>
      </c>
      <c r="F1313" s="95"/>
      <c r="G1313" s="95"/>
      <c r="H1313" s="110">
        <f t="shared" si="416"/>
        <v>0</v>
      </c>
      <c r="I1313" s="110"/>
      <c r="J1313" s="110"/>
      <c r="K1313" s="110">
        <f t="shared" si="414"/>
        <v>0</v>
      </c>
      <c r="L1313" s="110"/>
      <c r="M1313" s="110"/>
      <c r="P1313" s="4"/>
      <c r="Q1313" s="4"/>
      <c r="R1313" s="4"/>
      <c r="S1313" s="4"/>
      <c r="T1313" s="4"/>
      <c r="U1313" s="4"/>
      <c r="V1313" s="4"/>
      <c r="W1313" s="4"/>
      <c r="X1313" s="4"/>
    </row>
    <row r="1314" spans="1:24" s="93" customFormat="1" hidden="1">
      <c r="A1314" s="93" t="s">
        <v>289</v>
      </c>
      <c r="C1314" s="12"/>
      <c r="D1314" s="16" t="s">
        <v>101</v>
      </c>
      <c r="E1314" s="95">
        <f t="shared" si="415"/>
        <v>0</v>
      </c>
      <c r="F1314" s="95"/>
      <c r="G1314" s="95"/>
      <c r="H1314" s="110">
        <f t="shared" si="416"/>
        <v>0</v>
      </c>
      <c r="I1314" s="110"/>
      <c r="J1314" s="110"/>
      <c r="K1314" s="110">
        <f t="shared" si="414"/>
        <v>0</v>
      </c>
      <c r="L1314" s="110"/>
      <c r="M1314" s="110"/>
      <c r="P1314" s="4"/>
      <c r="Q1314" s="4"/>
      <c r="R1314" s="4"/>
      <c r="S1314" s="4"/>
      <c r="T1314" s="4"/>
      <c r="U1314" s="4"/>
      <c r="V1314" s="4"/>
      <c r="W1314" s="4"/>
      <c r="X1314" s="4"/>
    </row>
    <row r="1315" spans="1:24" s="93" customFormat="1" ht="18" customHeight="1">
      <c r="A1315" s="93" t="s">
        <v>289</v>
      </c>
      <c r="C1315" s="12"/>
      <c r="D1315" s="16" t="s">
        <v>291</v>
      </c>
      <c r="E1315" s="95">
        <f t="shared" si="415"/>
        <v>0</v>
      </c>
      <c r="F1315" s="95">
        <v>0</v>
      </c>
      <c r="G1315" s="95"/>
      <c r="H1315" s="157">
        <f>I1315+J1315</f>
        <v>20</v>
      </c>
      <c r="I1315" s="157">
        <v>20</v>
      </c>
      <c r="J1315" s="157"/>
      <c r="K1315" s="110">
        <f t="shared" si="414"/>
        <v>0</v>
      </c>
      <c r="L1315" s="110"/>
      <c r="M1315" s="110"/>
      <c r="P1315" s="4"/>
      <c r="Q1315" s="4"/>
      <c r="R1315" s="4"/>
      <c r="S1315" s="4"/>
      <c r="T1315" s="4"/>
      <c r="U1315" s="4"/>
      <c r="V1315" s="4"/>
      <c r="W1315" s="4"/>
      <c r="X1315" s="4"/>
    </row>
    <row r="1316" spans="1:24" s="93" customFormat="1" ht="17.25" customHeight="1">
      <c r="A1316" s="93" t="s">
        <v>289</v>
      </c>
      <c r="C1316" s="12"/>
      <c r="D1316" s="16" t="s">
        <v>100</v>
      </c>
      <c r="E1316" s="95">
        <f t="shared" si="415"/>
        <v>0</v>
      </c>
      <c r="F1316" s="95"/>
      <c r="G1316" s="95"/>
      <c r="H1316" s="157">
        <f t="shared" si="416"/>
        <v>0</v>
      </c>
      <c r="I1316" s="157"/>
      <c r="J1316" s="157"/>
      <c r="K1316" s="110">
        <f t="shared" si="414"/>
        <v>0</v>
      </c>
      <c r="L1316" s="110"/>
      <c r="M1316" s="110"/>
      <c r="P1316" s="4"/>
      <c r="Q1316" s="4"/>
      <c r="R1316" s="4"/>
      <c r="S1316" s="4"/>
      <c r="T1316" s="4"/>
      <c r="U1316" s="4"/>
      <c r="V1316" s="4"/>
      <c r="W1316" s="4"/>
      <c r="X1316" s="4"/>
    </row>
    <row r="1317" spans="1:24" s="93" customFormat="1" ht="16.5" customHeight="1">
      <c r="A1317" s="93" t="s">
        <v>289</v>
      </c>
      <c r="C1317" s="12"/>
      <c r="D1317" s="16" t="s">
        <v>292</v>
      </c>
      <c r="E1317" s="95">
        <f t="shared" si="415"/>
        <v>0</v>
      </c>
      <c r="F1317" s="95"/>
      <c r="G1317" s="95"/>
      <c r="H1317" s="157">
        <f t="shared" si="416"/>
        <v>0</v>
      </c>
      <c r="I1317" s="157"/>
      <c r="J1317" s="157"/>
      <c r="K1317" s="110">
        <f t="shared" si="414"/>
        <v>0</v>
      </c>
      <c r="L1317" s="110"/>
      <c r="M1317" s="110"/>
      <c r="P1317" s="4"/>
      <c r="Q1317" s="4"/>
      <c r="R1317" s="4"/>
      <c r="S1317" s="4"/>
      <c r="T1317" s="4"/>
      <c r="U1317" s="4"/>
      <c r="V1317" s="4"/>
      <c r="W1317" s="4"/>
      <c r="X1317" s="4"/>
    </row>
    <row r="1318" spans="1:24" s="93" customFormat="1" ht="33.75">
      <c r="A1318" s="184" t="str">
        <f t="shared" ref="A1318" si="417">IF((E1318+H1318+K1318)&gt;0,"a","b")</f>
        <v>a</v>
      </c>
      <c r="C1318" s="12"/>
      <c r="D1318" s="16" t="s">
        <v>293</v>
      </c>
      <c r="E1318" s="176">
        <f t="shared" si="415"/>
        <v>1.7999999999999999E-2</v>
      </c>
      <c r="F1318" s="176">
        <v>1.7999999999999999E-2</v>
      </c>
      <c r="G1318" s="95"/>
      <c r="H1318" s="157">
        <f t="shared" si="416"/>
        <v>1</v>
      </c>
      <c r="I1318" s="157">
        <v>1</v>
      </c>
      <c r="J1318" s="157"/>
      <c r="K1318" s="110">
        <f t="shared" si="414"/>
        <v>0</v>
      </c>
      <c r="L1318" s="110"/>
      <c r="M1318" s="110"/>
      <c r="P1318" s="4"/>
      <c r="Q1318" s="4"/>
      <c r="R1318" s="4"/>
      <c r="S1318" s="4"/>
      <c r="T1318" s="4"/>
      <c r="U1318" s="4"/>
      <c r="V1318" s="4"/>
      <c r="W1318" s="4"/>
      <c r="X1318" s="4"/>
    </row>
    <row r="1319" spans="1:24" s="93" customFormat="1" ht="22.5">
      <c r="A1319" s="184" t="str">
        <f>IF((E1319+H1319+K1319)&gt;0,"a","b")</f>
        <v>a</v>
      </c>
      <c r="C1319" s="12"/>
      <c r="D1319" s="16" t="s">
        <v>294</v>
      </c>
      <c r="E1319" s="176">
        <f t="shared" si="415"/>
        <v>50.466999999999999</v>
      </c>
      <c r="F1319" s="176">
        <v>50.466999999999999</v>
      </c>
      <c r="G1319" s="95"/>
      <c r="H1319" s="157">
        <f t="shared" si="416"/>
        <v>54</v>
      </c>
      <c r="I1319" s="157">
        <v>54</v>
      </c>
      <c r="J1319" s="157"/>
      <c r="K1319" s="110">
        <f t="shared" si="414"/>
        <v>0.5</v>
      </c>
      <c r="L1319" s="110">
        <v>0.5</v>
      </c>
      <c r="M1319" s="110"/>
      <c r="P1319" s="4"/>
      <c r="Q1319" s="4"/>
      <c r="R1319" s="4"/>
      <c r="S1319" s="4"/>
      <c r="T1319" s="4"/>
      <c r="U1319" s="4"/>
      <c r="V1319" s="4"/>
      <c r="W1319" s="4"/>
      <c r="X1319" s="4"/>
    </row>
    <row r="1320" spans="1:24" s="93" customFormat="1" ht="0.75" customHeight="1">
      <c r="A1320" s="93" t="str">
        <f t="shared" ref="A1320:A1331" si="418">IF((E1320+H1320+K1320)&gt;0,"a","b")</f>
        <v>b</v>
      </c>
      <c r="C1320" s="12"/>
      <c r="D1320" s="17" t="s">
        <v>296</v>
      </c>
      <c r="E1320" s="10"/>
      <c r="F1320" s="10"/>
      <c r="G1320" s="10"/>
      <c r="H1320" s="159"/>
      <c r="I1320" s="159"/>
      <c r="J1320" s="159"/>
      <c r="K1320" s="113">
        <f t="shared" ref="K1320:K1383" si="419">L1320+M1320</f>
        <v>0</v>
      </c>
      <c r="L1320" s="113"/>
      <c r="M1320" s="113"/>
      <c r="P1320" s="4"/>
      <c r="Q1320" s="4"/>
      <c r="R1320" s="4"/>
      <c r="S1320" s="4"/>
      <c r="T1320" s="4"/>
      <c r="U1320" s="4"/>
      <c r="V1320" s="4"/>
      <c r="W1320" s="4"/>
      <c r="X1320" s="4"/>
    </row>
    <row r="1321" spans="1:24" s="93" customFormat="1" hidden="1">
      <c r="A1321" s="93" t="str">
        <f t="shared" si="418"/>
        <v>b</v>
      </c>
      <c r="C1321" s="12"/>
      <c r="D1321" s="17" t="s">
        <v>297</v>
      </c>
      <c r="E1321" s="10">
        <f t="shared" ref="E1321:E1339" si="420">F1321+G1321</f>
        <v>0</v>
      </c>
      <c r="F1321" s="10"/>
      <c r="G1321" s="10"/>
      <c r="H1321" s="113">
        <f t="shared" ref="H1321:H1339" si="421">I1321+J1321</f>
        <v>0</v>
      </c>
      <c r="I1321" s="113"/>
      <c r="J1321" s="113"/>
      <c r="K1321" s="113">
        <f t="shared" si="419"/>
        <v>0</v>
      </c>
      <c r="L1321" s="113"/>
      <c r="M1321" s="113"/>
      <c r="P1321" s="4"/>
      <c r="Q1321" s="4"/>
      <c r="R1321" s="4"/>
      <c r="S1321" s="4"/>
      <c r="T1321" s="4"/>
      <c r="U1321" s="4"/>
      <c r="V1321" s="4"/>
      <c r="W1321" s="4"/>
      <c r="X1321" s="4"/>
    </row>
    <row r="1322" spans="1:24" s="93" customFormat="1" hidden="1">
      <c r="A1322" s="93" t="str">
        <f t="shared" si="418"/>
        <v>b</v>
      </c>
      <c r="C1322" s="12"/>
      <c r="D1322" s="17" t="s">
        <v>298</v>
      </c>
      <c r="E1322" s="10">
        <f t="shared" si="420"/>
        <v>0</v>
      </c>
      <c r="F1322" s="10"/>
      <c r="G1322" s="10"/>
      <c r="H1322" s="113">
        <f t="shared" si="421"/>
        <v>0</v>
      </c>
      <c r="I1322" s="113"/>
      <c r="J1322" s="113"/>
      <c r="K1322" s="113">
        <f t="shared" si="419"/>
        <v>0</v>
      </c>
      <c r="L1322" s="113"/>
      <c r="M1322" s="113"/>
      <c r="P1322" s="4"/>
      <c r="Q1322" s="4"/>
      <c r="R1322" s="4"/>
      <c r="S1322" s="4"/>
      <c r="T1322" s="4"/>
      <c r="U1322" s="4"/>
      <c r="V1322" s="4"/>
      <c r="W1322" s="4"/>
      <c r="X1322" s="4"/>
    </row>
    <row r="1323" spans="1:24" s="93" customFormat="1" hidden="1">
      <c r="A1323" s="93" t="str">
        <f t="shared" si="418"/>
        <v>b</v>
      </c>
      <c r="C1323" s="12"/>
      <c r="D1323" s="17" t="s">
        <v>299</v>
      </c>
      <c r="E1323" s="10">
        <f t="shared" si="420"/>
        <v>0</v>
      </c>
      <c r="F1323" s="10"/>
      <c r="G1323" s="10"/>
      <c r="H1323" s="113">
        <f t="shared" si="421"/>
        <v>0</v>
      </c>
      <c r="I1323" s="113"/>
      <c r="J1323" s="113"/>
      <c r="K1323" s="113">
        <f t="shared" si="419"/>
        <v>0</v>
      </c>
      <c r="L1323" s="113"/>
      <c r="M1323" s="113"/>
      <c r="P1323" s="4"/>
      <c r="Q1323" s="4"/>
      <c r="R1323" s="4"/>
      <c r="S1323" s="4"/>
      <c r="T1323" s="4"/>
      <c r="U1323" s="4"/>
      <c r="V1323" s="4"/>
      <c r="W1323" s="4"/>
      <c r="X1323" s="4"/>
    </row>
    <row r="1324" spans="1:24" s="93" customFormat="1" ht="12" customHeight="1">
      <c r="A1324" s="127" t="s">
        <v>114</v>
      </c>
      <c r="C1324" s="12"/>
      <c r="D1324" s="17" t="s">
        <v>300</v>
      </c>
      <c r="E1324" s="10">
        <f t="shared" si="420"/>
        <v>4.32</v>
      </c>
      <c r="F1324" s="10">
        <v>4.32</v>
      </c>
      <c r="G1324" s="10"/>
      <c r="H1324" s="159">
        <f t="shared" si="421"/>
        <v>0</v>
      </c>
      <c r="I1324" s="159"/>
      <c r="J1324" s="159"/>
      <c r="K1324" s="113">
        <f t="shared" si="419"/>
        <v>0</v>
      </c>
      <c r="L1324" s="113"/>
      <c r="M1324" s="113"/>
      <c r="P1324" s="4"/>
      <c r="Q1324" s="4"/>
      <c r="R1324" s="4"/>
      <c r="S1324" s="4"/>
      <c r="T1324" s="4"/>
      <c r="U1324" s="4"/>
      <c r="V1324" s="4"/>
      <c r="W1324" s="4"/>
      <c r="X1324" s="4"/>
    </row>
    <row r="1325" spans="1:24" s="93" customFormat="1" hidden="1">
      <c r="A1325" s="93" t="str">
        <f t="shared" si="418"/>
        <v>b</v>
      </c>
      <c r="C1325" s="12"/>
      <c r="D1325" s="18" t="s">
        <v>21</v>
      </c>
      <c r="E1325" s="9">
        <f t="shared" si="420"/>
        <v>0</v>
      </c>
      <c r="F1325" s="9"/>
      <c r="G1325" s="9"/>
      <c r="H1325" s="112">
        <f t="shared" si="421"/>
        <v>0</v>
      </c>
      <c r="I1325" s="112"/>
      <c r="J1325" s="112"/>
      <c r="K1325" s="112">
        <f t="shared" si="419"/>
        <v>0</v>
      </c>
      <c r="L1325" s="112"/>
      <c r="M1325" s="112"/>
      <c r="P1325" s="4"/>
      <c r="Q1325" s="4"/>
      <c r="R1325" s="4"/>
      <c r="S1325" s="4"/>
      <c r="T1325" s="4"/>
      <c r="U1325" s="4"/>
      <c r="V1325" s="4"/>
      <c r="W1325" s="4"/>
      <c r="X1325" s="4"/>
    </row>
    <row r="1326" spans="1:24" s="93" customFormat="1" hidden="1">
      <c r="A1326" s="93" t="str">
        <f t="shared" si="418"/>
        <v>b</v>
      </c>
      <c r="C1326" s="12"/>
      <c r="D1326" s="18" t="s">
        <v>120</v>
      </c>
      <c r="E1326" s="9">
        <f t="shared" si="420"/>
        <v>0</v>
      </c>
      <c r="F1326" s="9"/>
      <c r="G1326" s="9"/>
      <c r="H1326" s="112">
        <f t="shared" si="421"/>
        <v>0</v>
      </c>
      <c r="I1326" s="112"/>
      <c r="J1326" s="112"/>
      <c r="K1326" s="112">
        <f t="shared" si="419"/>
        <v>0</v>
      </c>
      <c r="L1326" s="112"/>
      <c r="M1326" s="112"/>
      <c r="P1326" s="4"/>
      <c r="Q1326" s="4"/>
      <c r="R1326" s="4"/>
      <c r="S1326" s="4"/>
      <c r="T1326" s="4"/>
      <c r="U1326" s="4"/>
      <c r="V1326" s="4"/>
      <c r="W1326" s="4"/>
      <c r="X1326" s="4"/>
    </row>
    <row r="1327" spans="1:24" s="93" customFormat="1" ht="33.75">
      <c r="A1327" s="92" t="str">
        <f t="shared" si="418"/>
        <v>a</v>
      </c>
      <c r="B1327" s="92" t="s">
        <v>114</v>
      </c>
      <c r="C1327" s="94" t="s">
        <v>418</v>
      </c>
      <c r="D1327" s="22" t="s">
        <v>422</v>
      </c>
      <c r="E1327" s="110">
        <f t="shared" si="420"/>
        <v>11.385</v>
      </c>
      <c r="F1327" s="110">
        <f>F1329+F1345+F1346</f>
        <v>11.385</v>
      </c>
      <c r="G1327" s="95">
        <f>G1329+G1345+G1346</f>
        <v>0</v>
      </c>
      <c r="H1327" s="157">
        <f t="shared" si="421"/>
        <v>38.799999999999997</v>
      </c>
      <c r="I1327" s="157">
        <f>I1329+I1345+I1346</f>
        <v>38.799999999999997</v>
      </c>
      <c r="J1327" s="157">
        <f>J1329+J1345+J1346</f>
        <v>0</v>
      </c>
      <c r="K1327" s="110">
        <f t="shared" si="419"/>
        <v>29.05</v>
      </c>
      <c r="L1327" s="157">
        <f>L1329+L1345+L1346</f>
        <v>29.05</v>
      </c>
      <c r="M1327" s="110">
        <f>M1329+M1345+M1346</f>
        <v>0</v>
      </c>
      <c r="P1327" s="4"/>
      <c r="Q1327" s="4"/>
      <c r="R1327" s="4"/>
      <c r="S1327" s="4"/>
      <c r="T1327" s="4"/>
      <c r="U1327" s="4"/>
      <c r="V1327" s="4"/>
      <c r="W1327" s="4"/>
      <c r="X1327" s="4"/>
    </row>
    <row r="1328" spans="1:24" s="93" customFormat="1">
      <c r="A1328" s="93" t="str">
        <f t="shared" si="418"/>
        <v>b</v>
      </c>
      <c r="C1328" s="12"/>
      <c r="D1328" s="19" t="s">
        <v>99</v>
      </c>
      <c r="E1328" s="8">
        <f t="shared" si="420"/>
        <v>0</v>
      </c>
      <c r="F1328" s="8"/>
      <c r="G1328" s="8"/>
      <c r="H1328" s="204">
        <f t="shared" si="421"/>
        <v>0</v>
      </c>
      <c r="I1328" s="204"/>
      <c r="J1328" s="204"/>
      <c r="K1328" s="111">
        <f t="shared" si="419"/>
        <v>0</v>
      </c>
      <c r="L1328" s="111"/>
      <c r="M1328" s="111"/>
      <c r="P1328" s="4"/>
      <c r="Q1328" s="4"/>
      <c r="R1328" s="4"/>
      <c r="S1328" s="4"/>
      <c r="T1328" s="4"/>
      <c r="U1328" s="4"/>
      <c r="V1328" s="4"/>
      <c r="W1328" s="4"/>
      <c r="X1328" s="4"/>
    </row>
    <row r="1329" spans="1:24" s="93" customFormat="1">
      <c r="A1329" s="92" t="str">
        <f t="shared" si="418"/>
        <v>a</v>
      </c>
      <c r="B1329" s="92"/>
      <c r="C1329" s="28"/>
      <c r="D1329" s="23" t="s">
        <v>5</v>
      </c>
      <c r="E1329" s="9">
        <f t="shared" si="420"/>
        <v>11.385</v>
      </c>
      <c r="F1329" s="9">
        <f>F1330+F1331+F1341+F1342+F1343+F1344</f>
        <v>11.385</v>
      </c>
      <c r="G1329" s="9">
        <f>G1330+G1331+G1341+G1342+G1343+G1344</f>
        <v>0</v>
      </c>
      <c r="H1329" s="158">
        <f t="shared" si="421"/>
        <v>38.799999999999997</v>
      </c>
      <c r="I1329" s="158">
        <f>I1330+I1331+I1341+I1342+I1343+I1344</f>
        <v>38.799999999999997</v>
      </c>
      <c r="J1329" s="158">
        <f>J1330+J1331+J1341+J1342+J1343+J1344</f>
        <v>0</v>
      </c>
      <c r="K1329" s="112">
        <f t="shared" si="419"/>
        <v>29.05</v>
      </c>
      <c r="L1329" s="112">
        <f>L1330+L1331+L1341+L1342+L1343+L1344</f>
        <v>29.05</v>
      </c>
      <c r="M1329" s="112">
        <f>M1330+M1331+M1341+M1342+M1343+M1344</f>
        <v>0</v>
      </c>
      <c r="P1329" s="4"/>
      <c r="Q1329" s="4"/>
      <c r="R1329" s="4"/>
      <c r="S1329" s="4"/>
      <c r="T1329" s="4"/>
      <c r="U1329" s="4"/>
      <c r="V1329" s="4"/>
      <c r="W1329" s="4"/>
      <c r="X1329" s="4"/>
    </row>
    <row r="1330" spans="1:24" s="93" customFormat="1">
      <c r="A1330" s="93" t="str">
        <f t="shared" si="418"/>
        <v>b</v>
      </c>
      <c r="C1330" s="12"/>
      <c r="D1330" s="17" t="s">
        <v>301</v>
      </c>
      <c r="E1330" s="10">
        <f t="shared" si="420"/>
        <v>0</v>
      </c>
      <c r="F1330" s="10"/>
      <c r="G1330" s="10"/>
      <c r="H1330" s="159">
        <f t="shared" si="421"/>
        <v>0</v>
      </c>
      <c r="I1330" s="159"/>
      <c r="J1330" s="159"/>
      <c r="K1330" s="113">
        <f t="shared" si="419"/>
        <v>0</v>
      </c>
      <c r="L1330" s="113"/>
      <c r="M1330" s="113"/>
      <c r="P1330" s="4"/>
      <c r="Q1330" s="4"/>
      <c r="R1330" s="4"/>
      <c r="S1330" s="4"/>
      <c r="T1330" s="4"/>
      <c r="U1330" s="4"/>
      <c r="V1330" s="4"/>
      <c r="W1330" s="4"/>
      <c r="X1330" s="4"/>
    </row>
    <row r="1331" spans="1:24" s="93" customFormat="1">
      <c r="A1331" s="92" t="str">
        <f t="shared" si="418"/>
        <v>a</v>
      </c>
      <c r="B1331" s="92"/>
      <c r="C1331" s="28"/>
      <c r="D1331" s="17" t="s">
        <v>295</v>
      </c>
      <c r="E1331" s="10">
        <f t="shared" si="420"/>
        <v>11.174999999999999</v>
      </c>
      <c r="F1331" s="10">
        <f>F1332+F1333+F1334+F1335+F1336+F1337+F1338+F1339</f>
        <v>11.174999999999999</v>
      </c>
      <c r="G1331" s="10">
        <f>G1332+G1333+G1334+G1335+G1336+G1337+G1338+G1339</f>
        <v>0</v>
      </c>
      <c r="H1331" s="159">
        <f t="shared" si="421"/>
        <v>38.799999999999997</v>
      </c>
      <c r="I1331" s="159">
        <f>I1332+I1333+I1334+I1335+I1336+I1337+I1338+I1339</f>
        <v>38.799999999999997</v>
      </c>
      <c r="J1331" s="159">
        <f>J1332+J1333+J1334+J1335+J1336+J1337+J1338+J1339</f>
        <v>0</v>
      </c>
      <c r="K1331" s="113">
        <f t="shared" si="419"/>
        <v>29.05</v>
      </c>
      <c r="L1331" s="113">
        <f>L1332+L1333+L1334+L1335+L1336+L1337+L1338+L1339</f>
        <v>29.05</v>
      </c>
      <c r="M1331" s="113">
        <f>M1332+M1333+M1334+M1335+M1336+M1337+M1338+M1339</f>
        <v>0</v>
      </c>
      <c r="P1331" s="4"/>
      <c r="Q1331" s="4"/>
      <c r="R1331" s="4"/>
      <c r="S1331" s="4"/>
      <c r="T1331" s="4"/>
      <c r="U1331" s="4"/>
      <c r="V1331" s="4"/>
      <c r="W1331" s="4"/>
      <c r="X1331" s="4"/>
    </row>
    <row r="1332" spans="1:24" s="93" customFormat="1" ht="18" hidden="1" customHeight="1">
      <c r="A1332" s="93" t="s">
        <v>289</v>
      </c>
      <c r="C1332" s="12"/>
      <c r="D1332" s="16" t="s">
        <v>290</v>
      </c>
      <c r="E1332" s="95">
        <f t="shared" si="420"/>
        <v>0</v>
      </c>
      <c r="F1332" s="95"/>
      <c r="G1332" s="95"/>
      <c r="H1332" s="110">
        <f t="shared" si="421"/>
        <v>0</v>
      </c>
      <c r="I1332" s="110"/>
      <c r="J1332" s="110"/>
      <c r="K1332" s="110">
        <f t="shared" si="419"/>
        <v>0</v>
      </c>
      <c r="L1332" s="110"/>
      <c r="M1332" s="110"/>
      <c r="P1332" s="4"/>
      <c r="Q1332" s="4"/>
      <c r="R1332" s="4"/>
      <c r="S1332" s="4"/>
      <c r="T1332" s="4"/>
      <c r="U1332" s="4"/>
      <c r="V1332" s="4"/>
      <c r="W1332" s="4"/>
      <c r="X1332" s="4"/>
    </row>
    <row r="1333" spans="1:24" s="93" customFormat="1" ht="18" hidden="1" customHeight="1">
      <c r="A1333" s="93" t="s">
        <v>289</v>
      </c>
      <c r="C1333" s="12"/>
      <c r="D1333" s="16" t="s">
        <v>102</v>
      </c>
      <c r="E1333" s="95">
        <f t="shared" si="420"/>
        <v>0</v>
      </c>
      <c r="F1333" s="95"/>
      <c r="G1333" s="95"/>
      <c r="H1333" s="110">
        <f t="shared" si="421"/>
        <v>0</v>
      </c>
      <c r="I1333" s="110"/>
      <c r="J1333" s="110"/>
      <c r="K1333" s="110">
        <f t="shared" si="419"/>
        <v>0</v>
      </c>
      <c r="L1333" s="110"/>
      <c r="M1333" s="110"/>
      <c r="P1333" s="4"/>
      <c r="Q1333" s="4"/>
      <c r="R1333" s="4"/>
      <c r="S1333" s="4"/>
      <c r="T1333" s="4"/>
      <c r="U1333" s="4"/>
      <c r="V1333" s="4"/>
      <c r="W1333" s="4"/>
      <c r="X1333" s="4"/>
    </row>
    <row r="1334" spans="1:24" s="93" customFormat="1" ht="20.25" hidden="1" customHeight="1">
      <c r="A1334" s="93" t="s">
        <v>289</v>
      </c>
      <c r="C1334" s="12"/>
      <c r="D1334" s="16" t="s">
        <v>101</v>
      </c>
      <c r="E1334" s="95">
        <f t="shared" si="420"/>
        <v>0</v>
      </c>
      <c r="F1334" s="95"/>
      <c r="G1334" s="95"/>
      <c r="H1334" s="110">
        <f t="shared" si="421"/>
        <v>0</v>
      </c>
      <c r="I1334" s="110"/>
      <c r="J1334" s="110"/>
      <c r="K1334" s="110">
        <f t="shared" si="419"/>
        <v>0</v>
      </c>
      <c r="L1334" s="110"/>
      <c r="M1334" s="110"/>
      <c r="P1334" s="4"/>
      <c r="Q1334" s="4"/>
      <c r="R1334" s="4"/>
      <c r="S1334" s="4"/>
      <c r="T1334" s="4"/>
      <c r="U1334" s="4"/>
      <c r="V1334" s="4"/>
      <c r="W1334" s="4"/>
      <c r="X1334" s="4"/>
    </row>
    <row r="1335" spans="1:24" s="93" customFormat="1" ht="18.75" hidden="1" customHeight="1">
      <c r="A1335" s="93" t="s">
        <v>289</v>
      </c>
      <c r="C1335" s="12"/>
      <c r="D1335" s="16" t="s">
        <v>291</v>
      </c>
      <c r="E1335" s="95">
        <f t="shared" si="420"/>
        <v>0</v>
      </c>
      <c r="F1335" s="95"/>
      <c r="G1335" s="95"/>
      <c r="H1335" s="110">
        <f t="shared" si="421"/>
        <v>0</v>
      </c>
      <c r="I1335" s="110"/>
      <c r="J1335" s="110"/>
      <c r="K1335" s="110">
        <f t="shared" si="419"/>
        <v>0</v>
      </c>
      <c r="L1335" s="110"/>
      <c r="M1335" s="110"/>
      <c r="P1335" s="4"/>
      <c r="Q1335" s="4"/>
      <c r="R1335" s="4"/>
      <c r="S1335" s="4"/>
      <c r="T1335" s="4"/>
      <c r="U1335" s="4"/>
      <c r="V1335" s="4"/>
      <c r="W1335" s="4"/>
      <c r="X1335" s="4"/>
    </row>
    <row r="1336" spans="1:24" s="93" customFormat="1" ht="14.25" hidden="1" customHeight="1">
      <c r="A1336" s="93" t="s">
        <v>289</v>
      </c>
      <c r="C1336" s="12"/>
      <c r="D1336" s="16" t="s">
        <v>100</v>
      </c>
      <c r="E1336" s="95">
        <f t="shared" si="420"/>
        <v>0</v>
      </c>
      <c r="F1336" s="95"/>
      <c r="G1336" s="95"/>
      <c r="H1336" s="110">
        <f t="shared" si="421"/>
        <v>0</v>
      </c>
      <c r="I1336" s="110"/>
      <c r="J1336" s="110"/>
      <c r="K1336" s="110">
        <f t="shared" si="419"/>
        <v>0</v>
      </c>
      <c r="L1336" s="110"/>
      <c r="M1336" s="110"/>
      <c r="P1336" s="4"/>
      <c r="Q1336" s="4"/>
      <c r="R1336" s="4"/>
      <c r="S1336" s="4"/>
      <c r="T1336" s="4"/>
      <c r="U1336" s="4"/>
      <c r="V1336" s="4"/>
      <c r="W1336" s="4"/>
      <c r="X1336" s="4"/>
    </row>
    <row r="1337" spans="1:24" s="93" customFormat="1" ht="14.25" hidden="1" customHeight="1">
      <c r="A1337" s="93" t="s">
        <v>289</v>
      </c>
      <c r="C1337" s="12"/>
      <c r="D1337" s="16" t="s">
        <v>292</v>
      </c>
      <c r="E1337" s="95">
        <f t="shared" si="420"/>
        <v>0</v>
      </c>
      <c r="F1337" s="95"/>
      <c r="G1337" s="95"/>
      <c r="H1337" s="110">
        <f t="shared" si="421"/>
        <v>0</v>
      </c>
      <c r="I1337" s="110"/>
      <c r="J1337" s="110"/>
      <c r="K1337" s="110">
        <f t="shared" si="419"/>
        <v>0</v>
      </c>
      <c r="L1337" s="110"/>
      <c r="M1337" s="110"/>
      <c r="P1337" s="4"/>
      <c r="Q1337" s="4"/>
      <c r="R1337" s="4"/>
      <c r="S1337" s="4"/>
      <c r="T1337" s="4"/>
      <c r="U1337" s="4"/>
      <c r="V1337" s="4"/>
      <c r="W1337" s="4"/>
      <c r="X1337" s="4"/>
    </row>
    <row r="1338" spans="1:24" s="93" customFormat="1" ht="33.75">
      <c r="A1338" s="93" t="s">
        <v>289</v>
      </c>
      <c r="C1338" s="12"/>
      <c r="D1338" s="16" t="s">
        <v>293</v>
      </c>
      <c r="E1338" s="176">
        <f t="shared" si="420"/>
        <v>1.4750000000000001</v>
      </c>
      <c r="F1338" s="176">
        <v>1.4750000000000001</v>
      </c>
      <c r="G1338" s="95"/>
      <c r="H1338" s="157">
        <f t="shared" si="421"/>
        <v>0</v>
      </c>
      <c r="I1338" s="157"/>
      <c r="J1338" s="157"/>
      <c r="K1338" s="110">
        <f t="shared" si="419"/>
        <v>0</v>
      </c>
      <c r="L1338" s="110"/>
      <c r="M1338" s="110"/>
      <c r="P1338" s="4"/>
      <c r="Q1338" s="4"/>
      <c r="R1338" s="4"/>
      <c r="S1338" s="4"/>
      <c r="T1338" s="4"/>
      <c r="U1338" s="4"/>
      <c r="V1338" s="4"/>
      <c r="W1338" s="4"/>
      <c r="X1338" s="4"/>
    </row>
    <row r="1339" spans="1:24" s="93" customFormat="1" ht="21.75" customHeight="1">
      <c r="A1339" s="93" t="s">
        <v>289</v>
      </c>
      <c r="C1339" s="12"/>
      <c r="D1339" s="16" t="s">
        <v>294</v>
      </c>
      <c r="E1339" s="176">
        <f t="shared" si="420"/>
        <v>9.6999999999999993</v>
      </c>
      <c r="F1339" s="176">
        <v>9.6999999999999993</v>
      </c>
      <c r="G1339" s="95"/>
      <c r="H1339" s="157">
        <f t="shared" si="421"/>
        <v>38.799999999999997</v>
      </c>
      <c r="I1339" s="157">
        <v>38.799999999999997</v>
      </c>
      <c r="J1339" s="157"/>
      <c r="K1339" s="110">
        <f t="shared" si="419"/>
        <v>29.05</v>
      </c>
      <c r="L1339" s="110">
        <v>29.05</v>
      </c>
      <c r="M1339" s="110"/>
      <c r="P1339" s="4"/>
      <c r="Q1339" s="4"/>
      <c r="R1339" s="4"/>
      <c r="S1339" s="4"/>
      <c r="T1339" s="4"/>
      <c r="U1339" s="4"/>
      <c r="V1339" s="4"/>
      <c r="W1339" s="4"/>
      <c r="X1339" s="4"/>
    </row>
    <row r="1340" spans="1:24" s="93" customFormat="1" hidden="1">
      <c r="A1340" s="93" t="str">
        <f t="shared" ref="A1340:A1351" si="422">IF((E1340+H1340+K1340)&gt;0,"a","b")</f>
        <v>b</v>
      </c>
      <c r="C1340" s="12"/>
      <c r="D1340" s="17" t="s">
        <v>296</v>
      </c>
      <c r="E1340" s="10"/>
      <c r="F1340" s="10"/>
      <c r="G1340" s="10"/>
      <c r="H1340" s="113"/>
      <c r="I1340" s="113"/>
      <c r="J1340" s="113"/>
      <c r="K1340" s="113">
        <f t="shared" si="419"/>
        <v>0</v>
      </c>
      <c r="L1340" s="113"/>
      <c r="M1340" s="113"/>
      <c r="P1340" s="4"/>
      <c r="Q1340" s="4"/>
      <c r="R1340" s="4"/>
      <c r="S1340" s="4"/>
      <c r="T1340" s="4"/>
      <c r="U1340" s="4"/>
      <c r="V1340" s="4"/>
      <c r="W1340" s="4"/>
      <c r="X1340" s="4"/>
    </row>
    <row r="1341" spans="1:24" s="93" customFormat="1" hidden="1">
      <c r="A1341" s="93" t="str">
        <f t="shared" si="422"/>
        <v>b</v>
      </c>
      <c r="C1341" s="12"/>
      <c r="D1341" s="17" t="s">
        <v>297</v>
      </c>
      <c r="E1341" s="10">
        <f t="shared" ref="E1341:E1359" si="423">F1341+G1341</f>
        <v>0</v>
      </c>
      <c r="F1341" s="10"/>
      <c r="G1341" s="10"/>
      <c r="H1341" s="113">
        <f t="shared" ref="H1341:H1359" si="424">I1341+J1341</f>
        <v>0</v>
      </c>
      <c r="I1341" s="113"/>
      <c r="J1341" s="113"/>
      <c r="K1341" s="113">
        <f t="shared" si="419"/>
        <v>0</v>
      </c>
      <c r="L1341" s="113"/>
      <c r="M1341" s="113"/>
      <c r="P1341" s="4"/>
      <c r="Q1341" s="4"/>
      <c r="R1341" s="4"/>
      <c r="S1341" s="4"/>
      <c r="T1341" s="4"/>
      <c r="U1341" s="4"/>
      <c r="V1341" s="4"/>
      <c r="W1341" s="4"/>
      <c r="X1341" s="4"/>
    </row>
    <row r="1342" spans="1:24" s="93" customFormat="1">
      <c r="A1342" s="93" t="str">
        <f t="shared" si="422"/>
        <v>b</v>
      </c>
      <c r="C1342" s="12"/>
      <c r="D1342" s="17" t="s">
        <v>298</v>
      </c>
      <c r="E1342" s="10">
        <f t="shared" si="423"/>
        <v>0</v>
      </c>
      <c r="F1342" s="10"/>
      <c r="G1342" s="10"/>
      <c r="H1342" s="159">
        <f t="shared" si="424"/>
        <v>0</v>
      </c>
      <c r="I1342" s="159"/>
      <c r="J1342" s="159"/>
      <c r="K1342" s="113">
        <f t="shared" si="419"/>
        <v>0</v>
      </c>
      <c r="L1342" s="113"/>
      <c r="M1342" s="113"/>
      <c r="P1342" s="4"/>
      <c r="Q1342" s="4"/>
      <c r="R1342" s="4"/>
      <c r="S1342" s="4"/>
      <c r="T1342" s="4"/>
      <c r="U1342" s="4"/>
      <c r="V1342" s="4"/>
      <c r="W1342" s="4"/>
      <c r="X1342" s="4"/>
    </row>
    <row r="1343" spans="1:24" s="93" customFormat="1">
      <c r="A1343" s="93" t="str">
        <f t="shared" si="422"/>
        <v>b</v>
      </c>
      <c r="C1343" s="12"/>
      <c r="D1343" s="17" t="s">
        <v>299</v>
      </c>
      <c r="E1343" s="10">
        <f t="shared" si="423"/>
        <v>0</v>
      </c>
      <c r="F1343" s="10"/>
      <c r="G1343" s="10"/>
      <c r="H1343" s="159">
        <f t="shared" si="424"/>
        <v>0</v>
      </c>
      <c r="I1343" s="159"/>
      <c r="J1343" s="159"/>
      <c r="K1343" s="113">
        <f t="shared" si="419"/>
        <v>0</v>
      </c>
      <c r="L1343" s="113"/>
      <c r="M1343" s="113"/>
      <c r="P1343" s="4"/>
      <c r="Q1343" s="4"/>
      <c r="R1343" s="4"/>
      <c r="S1343" s="4"/>
      <c r="T1343" s="4"/>
      <c r="U1343" s="4"/>
      <c r="V1343" s="4"/>
      <c r="W1343" s="4"/>
      <c r="X1343" s="4"/>
    </row>
    <row r="1344" spans="1:24" s="93" customFormat="1" ht="16.5" customHeight="1">
      <c r="A1344" s="93" t="str">
        <f t="shared" si="422"/>
        <v>a</v>
      </c>
      <c r="C1344" s="12"/>
      <c r="D1344" s="17" t="s">
        <v>300</v>
      </c>
      <c r="E1344" s="10">
        <f t="shared" si="423"/>
        <v>0.21</v>
      </c>
      <c r="F1344" s="10">
        <v>0.21</v>
      </c>
      <c r="G1344" s="10"/>
      <c r="H1344" s="159">
        <f t="shared" si="424"/>
        <v>0</v>
      </c>
      <c r="I1344" s="159"/>
      <c r="J1344" s="159"/>
      <c r="K1344" s="113">
        <f t="shared" si="419"/>
        <v>0</v>
      </c>
      <c r="L1344" s="113"/>
      <c r="M1344" s="113"/>
      <c r="P1344" s="4"/>
      <c r="Q1344" s="4"/>
      <c r="R1344" s="4"/>
      <c r="S1344" s="4"/>
      <c r="T1344" s="4"/>
      <c r="U1344" s="4"/>
      <c r="V1344" s="4"/>
      <c r="W1344" s="4"/>
      <c r="X1344" s="4"/>
    </row>
    <row r="1345" spans="1:24" s="93" customFormat="1" ht="12" customHeight="1">
      <c r="A1345" s="93" t="str">
        <f t="shared" si="422"/>
        <v>b</v>
      </c>
      <c r="C1345" s="12"/>
      <c r="D1345" s="18" t="s">
        <v>21</v>
      </c>
      <c r="E1345" s="9">
        <f t="shared" si="423"/>
        <v>0</v>
      </c>
      <c r="F1345" s="9"/>
      <c r="G1345" s="9"/>
      <c r="H1345" s="158">
        <f t="shared" si="424"/>
        <v>0</v>
      </c>
      <c r="I1345" s="158"/>
      <c r="J1345" s="158"/>
      <c r="K1345" s="112">
        <f t="shared" si="419"/>
        <v>0</v>
      </c>
      <c r="L1345" s="112"/>
      <c r="M1345" s="112"/>
      <c r="P1345" s="4"/>
      <c r="Q1345" s="4"/>
      <c r="R1345" s="4"/>
      <c r="S1345" s="4"/>
      <c r="T1345" s="4"/>
      <c r="U1345" s="4"/>
      <c r="V1345" s="4"/>
      <c r="W1345" s="4"/>
      <c r="X1345" s="4"/>
    </row>
    <row r="1346" spans="1:24" s="93" customFormat="1" ht="14.25" customHeight="1">
      <c r="A1346" s="93" t="str">
        <f t="shared" si="422"/>
        <v>b</v>
      </c>
      <c r="C1346" s="12"/>
      <c r="D1346" s="18" t="s">
        <v>120</v>
      </c>
      <c r="E1346" s="9">
        <f t="shared" si="423"/>
        <v>0</v>
      </c>
      <c r="F1346" s="9"/>
      <c r="G1346" s="9"/>
      <c r="H1346" s="158">
        <f t="shared" si="424"/>
        <v>0</v>
      </c>
      <c r="I1346" s="158"/>
      <c r="J1346" s="158"/>
      <c r="K1346" s="112">
        <f t="shared" si="419"/>
        <v>0</v>
      </c>
      <c r="L1346" s="112"/>
      <c r="M1346" s="112"/>
      <c r="P1346" s="4"/>
      <c r="Q1346" s="4"/>
      <c r="R1346" s="4"/>
      <c r="S1346" s="4"/>
      <c r="T1346" s="4"/>
      <c r="U1346" s="4"/>
      <c r="V1346" s="4"/>
      <c r="W1346" s="4"/>
      <c r="X1346" s="4"/>
    </row>
    <row r="1347" spans="1:24" s="93" customFormat="1" ht="22.5">
      <c r="A1347" s="92" t="str">
        <f t="shared" si="422"/>
        <v>a</v>
      </c>
      <c r="B1347" s="92" t="s">
        <v>114</v>
      </c>
      <c r="C1347" s="94" t="s">
        <v>419</v>
      </c>
      <c r="D1347" s="22" t="s">
        <v>513</v>
      </c>
      <c r="E1347" s="176">
        <f t="shared" si="423"/>
        <v>12.926000000000002</v>
      </c>
      <c r="F1347" s="176">
        <f>F1349+F1365+F1366</f>
        <v>12.926000000000002</v>
      </c>
      <c r="G1347" s="95">
        <f>G1349+G1365+G1366</f>
        <v>0</v>
      </c>
      <c r="H1347" s="157">
        <f t="shared" si="424"/>
        <v>17.2</v>
      </c>
      <c r="I1347" s="157">
        <f>I1349+I1365+I1366</f>
        <v>17.2</v>
      </c>
      <c r="J1347" s="157">
        <f>J1349+J1365+J1366</f>
        <v>0</v>
      </c>
      <c r="K1347" s="110">
        <f t="shared" si="419"/>
        <v>1.84</v>
      </c>
      <c r="L1347" s="110">
        <f>L1349+L1365+L1366</f>
        <v>1.84</v>
      </c>
      <c r="M1347" s="110">
        <f>M1349+M1365+M1366</f>
        <v>0</v>
      </c>
      <c r="P1347" s="4"/>
      <c r="Q1347" s="4"/>
      <c r="R1347" s="4"/>
      <c r="S1347" s="4"/>
      <c r="T1347" s="4"/>
      <c r="U1347" s="4"/>
      <c r="V1347" s="4"/>
      <c r="W1347" s="4"/>
      <c r="X1347" s="4"/>
    </row>
    <row r="1348" spans="1:24" s="93" customFormat="1">
      <c r="A1348" s="93" t="str">
        <f t="shared" si="422"/>
        <v>b</v>
      </c>
      <c r="C1348" s="12"/>
      <c r="D1348" s="19" t="s">
        <v>99</v>
      </c>
      <c r="E1348" s="8">
        <f t="shared" si="423"/>
        <v>0</v>
      </c>
      <c r="F1348" s="8"/>
      <c r="G1348" s="8"/>
      <c r="H1348" s="204">
        <f t="shared" si="424"/>
        <v>0</v>
      </c>
      <c r="I1348" s="204"/>
      <c r="J1348" s="204"/>
      <c r="K1348" s="111">
        <f t="shared" si="419"/>
        <v>0</v>
      </c>
      <c r="L1348" s="111"/>
      <c r="M1348" s="111"/>
      <c r="P1348" s="4"/>
      <c r="Q1348" s="4"/>
      <c r="R1348" s="4"/>
      <c r="S1348" s="4"/>
      <c r="T1348" s="4"/>
      <c r="U1348" s="4"/>
      <c r="V1348" s="4"/>
      <c r="W1348" s="4"/>
      <c r="X1348" s="4"/>
    </row>
    <row r="1349" spans="1:24" s="93" customFormat="1" ht="24" customHeight="1">
      <c r="A1349" s="92" t="str">
        <f t="shared" si="422"/>
        <v>a</v>
      </c>
      <c r="B1349" s="92"/>
      <c r="C1349" s="28"/>
      <c r="D1349" s="23" t="s">
        <v>5</v>
      </c>
      <c r="E1349" s="9">
        <f t="shared" si="423"/>
        <v>12.926000000000002</v>
      </c>
      <c r="F1349" s="9">
        <f>F1350+F1351+F1361+F1362+F1363+F1364</f>
        <v>12.926000000000002</v>
      </c>
      <c r="G1349" s="9">
        <f>G1350+G1351+G1361+G1362+G1363+G1364</f>
        <v>0</v>
      </c>
      <c r="H1349" s="158">
        <f t="shared" si="424"/>
        <v>17.2</v>
      </c>
      <c r="I1349" s="158">
        <f>I1350+I1351+I1361+I1362+I1363+I1364</f>
        <v>17.2</v>
      </c>
      <c r="J1349" s="158">
        <f>J1350+J1351+J1361+J1362+J1363+J1364</f>
        <v>0</v>
      </c>
      <c r="K1349" s="112">
        <f t="shared" si="419"/>
        <v>1.84</v>
      </c>
      <c r="L1349" s="112">
        <f>L1350+L1351+L1361+L1362+L1363+L1364</f>
        <v>1.84</v>
      </c>
      <c r="M1349" s="112">
        <f>M1350+M1351+M1361+M1362+M1363+M1364</f>
        <v>0</v>
      </c>
      <c r="P1349" s="4"/>
      <c r="Q1349" s="4"/>
      <c r="R1349" s="4"/>
      <c r="S1349" s="4"/>
      <c r="T1349" s="4"/>
      <c r="U1349" s="4"/>
      <c r="V1349" s="4"/>
      <c r="W1349" s="4"/>
      <c r="X1349" s="4"/>
    </row>
    <row r="1350" spans="1:24" s="93" customFormat="1" ht="19.5" customHeight="1">
      <c r="A1350" s="93" t="str">
        <f t="shared" si="422"/>
        <v>b</v>
      </c>
      <c r="C1350" s="12"/>
      <c r="D1350" s="17" t="s">
        <v>301</v>
      </c>
      <c r="E1350" s="10">
        <f t="shared" si="423"/>
        <v>0</v>
      </c>
      <c r="F1350" s="10"/>
      <c r="G1350" s="10"/>
      <c r="H1350" s="159">
        <f t="shared" si="424"/>
        <v>0</v>
      </c>
      <c r="I1350" s="159"/>
      <c r="J1350" s="159"/>
      <c r="K1350" s="113">
        <f t="shared" si="419"/>
        <v>0</v>
      </c>
      <c r="L1350" s="113"/>
      <c r="M1350" s="113"/>
      <c r="P1350" s="4"/>
      <c r="Q1350" s="4"/>
      <c r="R1350" s="4"/>
      <c r="S1350" s="4"/>
      <c r="T1350" s="4"/>
      <c r="U1350" s="4"/>
      <c r="V1350" s="4"/>
      <c r="W1350" s="4"/>
      <c r="X1350" s="4"/>
    </row>
    <row r="1351" spans="1:24" s="93" customFormat="1" ht="21" customHeight="1">
      <c r="A1351" s="92" t="str">
        <f t="shared" si="422"/>
        <v>a</v>
      </c>
      <c r="B1351" s="92"/>
      <c r="C1351" s="28"/>
      <c r="D1351" s="17" t="s">
        <v>295</v>
      </c>
      <c r="E1351" s="10">
        <f t="shared" si="423"/>
        <v>9.5560000000000009</v>
      </c>
      <c r="F1351" s="10">
        <f>F1352+F1353+F1354+F1355+F1356+F1357+F1358+F1359</f>
        <v>9.5560000000000009</v>
      </c>
      <c r="G1351" s="10">
        <f>G1352+G1353+G1354+G1355+G1356+G1357+G1358+G1359</f>
        <v>0</v>
      </c>
      <c r="H1351" s="159">
        <f t="shared" si="424"/>
        <v>12.7</v>
      </c>
      <c r="I1351" s="159">
        <f>I1352+I1353+I1354+I1355+I1356+I1357+I1358+I1359</f>
        <v>12.7</v>
      </c>
      <c r="J1351" s="159">
        <f>J1352+J1353+J1354+J1355+J1356+J1357+J1358+J1359</f>
        <v>0</v>
      </c>
      <c r="K1351" s="113">
        <f t="shared" si="419"/>
        <v>1.84</v>
      </c>
      <c r="L1351" s="113">
        <f>L1352+L1353+L1354+L1355+L1356+L1357+L1358+L1359</f>
        <v>1.84</v>
      </c>
      <c r="M1351" s="113">
        <f>M1352+M1353+M1354+M1355+M1356+M1357+M1358+M1359</f>
        <v>0</v>
      </c>
      <c r="P1351" s="4"/>
      <c r="Q1351" s="4"/>
      <c r="R1351" s="4"/>
      <c r="S1351" s="4"/>
      <c r="T1351" s="4"/>
      <c r="U1351" s="4"/>
      <c r="V1351" s="4"/>
      <c r="W1351" s="4"/>
      <c r="X1351" s="4"/>
    </row>
    <row r="1352" spans="1:24" s="93" customFormat="1" ht="18.75" customHeight="1">
      <c r="A1352" s="93" t="s">
        <v>289</v>
      </c>
      <c r="C1352" s="12"/>
      <c r="D1352" s="16" t="s">
        <v>290</v>
      </c>
      <c r="E1352" s="95">
        <f t="shared" si="423"/>
        <v>0</v>
      </c>
      <c r="F1352" s="95"/>
      <c r="G1352" s="95"/>
      <c r="H1352" s="157">
        <f t="shared" si="424"/>
        <v>0</v>
      </c>
      <c r="I1352" s="157"/>
      <c r="J1352" s="157"/>
      <c r="K1352" s="110">
        <f t="shared" si="419"/>
        <v>0</v>
      </c>
      <c r="L1352" s="110"/>
      <c r="M1352" s="110"/>
      <c r="P1352" s="4"/>
      <c r="Q1352" s="4"/>
      <c r="R1352" s="4"/>
      <c r="S1352" s="4"/>
      <c r="T1352" s="4"/>
      <c r="U1352" s="4"/>
      <c r="V1352" s="4"/>
      <c r="W1352" s="4"/>
      <c r="X1352" s="4"/>
    </row>
    <row r="1353" spans="1:24" s="93" customFormat="1" ht="18" customHeight="1">
      <c r="A1353" s="93" t="s">
        <v>289</v>
      </c>
      <c r="C1353" s="12"/>
      <c r="D1353" s="16" t="s">
        <v>102</v>
      </c>
      <c r="E1353" s="95">
        <f t="shared" si="423"/>
        <v>0</v>
      </c>
      <c r="F1353" s="95"/>
      <c r="G1353" s="95"/>
      <c r="H1353" s="157">
        <f t="shared" si="424"/>
        <v>0</v>
      </c>
      <c r="I1353" s="157"/>
      <c r="J1353" s="157"/>
      <c r="K1353" s="110">
        <f t="shared" si="419"/>
        <v>0</v>
      </c>
      <c r="L1353" s="110"/>
      <c r="M1353" s="110"/>
      <c r="P1353" s="4"/>
      <c r="Q1353" s="4"/>
      <c r="R1353" s="4"/>
      <c r="S1353" s="4"/>
      <c r="T1353" s="4"/>
      <c r="U1353" s="4"/>
      <c r="V1353" s="4"/>
      <c r="W1353" s="4"/>
      <c r="X1353" s="4"/>
    </row>
    <row r="1354" spans="1:24" s="93" customFormat="1" ht="17.25" customHeight="1">
      <c r="A1354" s="93" t="s">
        <v>289</v>
      </c>
      <c r="C1354" s="12"/>
      <c r="D1354" s="16" t="s">
        <v>101</v>
      </c>
      <c r="E1354" s="95">
        <f t="shared" si="423"/>
        <v>0</v>
      </c>
      <c r="F1354" s="95"/>
      <c r="G1354" s="95"/>
      <c r="H1354" s="157">
        <f t="shared" si="424"/>
        <v>0</v>
      </c>
      <c r="I1354" s="157"/>
      <c r="J1354" s="157"/>
      <c r="K1354" s="110">
        <f t="shared" si="419"/>
        <v>0</v>
      </c>
      <c r="L1354" s="110"/>
      <c r="M1354" s="110"/>
      <c r="P1354" s="4"/>
      <c r="Q1354" s="4"/>
      <c r="R1354" s="4"/>
      <c r="S1354" s="4"/>
      <c r="T1354" s="4"/>
      <c r="U1354" s="4"/>
      <c r="V1354" s="4"/>
      <c r="W1354" s="4"/>
      <c r="X1354" s="4"/>
    </row>
    <row r="1355" spans="1:24" s="93" customFormat="1" ht="17.25" customHeight="1">
      <c r="A1355" s="93" t="s">
        <v>289</v>
      </c>
      <c r="C1355" s="12"/>
      <c r="D1355" s="16" t="s">
        <v>291</v>
      </c>
      <c r="E1355" s="95">
        <f t="shared" si="423"/>
        <v>0</v>
      </c>
      <c r="F1355" s="95"/>
      <c r="G1355" s="95"/>
      <c r="H1355" s="157">
        <f t="shared" si="424"/>
        <v>0</v>
      </c>
      <c r="I1355" s="157"/>
      <c r="J1355" s="157"/>
      <c r="K1355" s="110">
        <f t="shared" si="419"/>
        <v>0</v>
      </c>
      <c r="L1355" s="110"/>
      <c r="M1355" s="110"/>
      <c r="P1355" s="4"/>
      <c r="Q1355" s="4"/>
      <c r="R1355" s="4"/>
      <c r="S1355" s="4"/>
      <c r="T1355" s="4"/>
      <c r="U1355" s="4"/>
      <c r="V1355" s="4"/>
      <c r="W1355" s="4"/>
      <c r="X1355" s="4"/>
    </row>
    <row r="1356" spans="1:24" s="93" customFormat="1" ht="19.5" customHeight="1">
      <c r="A1356" s="93" t="s">
        <v>289</v>
      </c>
      <c r="C1356" s="12"/>
      <c r="D1356" s="16" t="s">
        <v>100</v>
      </c>
      <c r="E1356" s="95">
        <f t="shared" si="423"/>
        <v>0</v>
      </c>
      <c r="F1356" s="95"/>
      <c r="G1356" s="95"/>
      <c r="H1356" s="157">
        <f t="shared" si="424"/>
        <v>0</v>
      </c>
      <c r="I1356" s="157"/>
      <c r="J1356" s="157"/>
      <c r="K1356" s="110">
        <f t="shared" si="419"/>
        <v>0</v>
      </c>
      <c r="L1356" s="110"/>
      <c r="M1356" s="110"/>
      <c r="P1356" s="4"/>
      <c r="Q1356" s="4"/>
      <c r="R1356" s="4"/>
      <c r="S1356" s="4"/>
      <c r="T1356" s="4"/>
      <c r="U1356" s="4"/>
      <c r="V1356" s="4"/>
      <c r="W1356" s="4"/>
      <c r="X1356" s="4"/>
    </row>
    <row r="1357" spans="1:24" s="93" customFormat="1" ht="26.25" customHeight="1">
      <c r="A1357" s="93" t="s">
        <v>289</v>
      </c>
      <c r="C1357" s="12"/>
      <c r="D1357" s="16" t="s">
        <v>292</v>
      </c>
      <c r="E1357" s="95">
        <f t="shared" si="423"/>
        <v>0</v>
      </c>
      <c r="F1357" s="95"/>
      <c r="G1357" s="95"/>
      <c r="H1357" s="157">
        <f t="shared" si="424"/>
        <v>0</v>
      </c>
      <c r="I1357" s="157"/>
      <c r="J1357" s="157"/>
      <c r="K1357" s="110">
        <f t="shared" si="419"/>
        <v>0</v>
      </c>
      <c r="L1357" s="110"/>
      <c r="M1357" s="110"/>
      <c r="P1357" s="4"/>
      <c r="Q1357" s="4"/>
      <c r="R1357" s="4"/>
      <c r="S1357" s="4"/>
      <c r="T1357" s="4"/>
      <c r="U1357" s="4"/>
      <c r="V1357" s="4"/>
      <c r="W1357" s="4"/>
      <c r="X1357" s="4"/>
    </row>
    <row r="1358" spans="1:24" s="93" customFormat="1" ht="21" customHeight="1">
      <c r="A1358" s="93" t="s">
        <v>289</v>
      </c>
      <c r="C1358" s="12"/>
      <c r="D1358" s="16" t="s">
        <v>293</v>
      </c>
      <c r="E1358" s="95">
        <f t="shared" si="423"/>
        <v>0.156</v>
      </c>
      <c r="F1358" s="95">
        <v>0.156</v>
      </c>
      <c r="G1358" s="95"/>
      <c r="H1358" s="157">
        <f t="shared" si="424"/>
        <v>0.5</v>
      </c>
      <c r="I1358" s="157">
        <v>0.5</v>
      </c>
      <c r="J1358" s="157"/>
      <c r="K1358" s="110">
        <f t="shared" si="419"/>
        <v>0</v>
      </c>
      <c r="L1358" s="110"/>
      <c r="M1358" s="110"/>
      <c r="P1358" s="4"/>
      <c r="Q1358" s="4"/>
      <c r="R1358" s="4"/>
      <c r="S1358" s="4"/>
      <c r="T1358" s="4"/>
      <c r="U1358" s="4"/>
      <c r="V1358" s="4"/>
      <c r="W1358" s="4"/>
      <c r="X1358" s="4"/>
    </row>
    <row r="1359" spans="1:24" s="93" customFormat="1" ht="16.5" customHeight="1">
      <c r="A1359" s="93" t="s">
        <v>289</v>
      </c>
      <c r="C1359" s="12"/>
      <c r="D1359" s="16" t="s">
        <v>294</v>
      </c>
      <c r="E1359" s="95">
        <f t="shared" si="423"/>
        <v>9.4</v>
      </c>
      <c r="F1359" s="95">
        <v>9.4</v>
      </c>
      <c r="G1359" s="95"/>
      <c r="H1359" s="157">
        <f t="shared" si="424"/>
        <v>12.2</v>
      </c>
      <c r="I1359" s="157">
        <v>12.2</v>
      </c>
      <c r="J1359" s="157"/>
      <c r="K1359" s="110">
        <f t="shared" si="419"/>
        <v>1.84</v>
      </c>
      <c r="L1359" s="110">
        <v>1.84</v>
      </c>
      <c r="M1359" s="110"/>
      <c r="P1359" s="4"/>
      <c r="Q1359" s="4"/>
      <c r="R1359" s="4"/>
      <c r="S1359" s="4"/>
      <c r="T1359" s="4"/>
      <c r="U1359" s="4"/>
      <c r="V1359" s="4"/>
      <c r="W1359" s="4"/>
      <c r="X1359" s="4"/>
    </row>
    <row r="1360" spans="1:24" s="93" customFormat="1" ht="12.75" customHeight="1">
      <c r="A1360" s="93" t="str">
        <f t="shared" ref="A1360:A1371" si="425">IF((E1360+H1360+K1360)&gt;0,"a","b")</f>
        <v>b</v>
      </c>
      <c r="C1360" s="12"/>
      <c r="D1360" s="17" t="s">
        <v>296</v>
      </c>
      <c r="E1360" s="10"/>
      <c r="F1360" s="10"/>
      <c r="G1360" s="10"/>
      <c r="H1360" s="159"/>
      <c r="I1360" s="159"/>
      <c r="J1360" s="159"/>
      <c r="K1360" s="113">
        <f t="shared" si="419"/>
        <v>0</v>
      </c>
      <c r="L1360" s="113"/>
      <c r="M1360" s="113"/>
      <c r="P1360" s="4"/>
      <c r="Q1360" s="4"/>
      <c r="R1360" s="4"/>
      <c r="S1360" s="4"/>
      <c r="T1360" s="4"/>
      <c r="U1360" s="4"/>
      <c r="V1360" s="4"/>
      <c r="W1360" s="4"/>
      <c r="X1360" s="4"/>
    </row>
    <row r="1361" spans="1:24" s="93" customFormat="1" ht="15" customHeight="1">
      <c r="A1361" s="93" t="str">
        <f t="shared" si="425"/>
        <v>b</v>
      </c>
      <c r="C1361" s="12"/>
      <c r="D1361" s="17" t="s">
        <v>297</v>
      </c>
      <c r="E1361" s="10">
        <f t="shared" ref="E1361:E1379" si="426">F1361+G1361</f>
        <v>0</v>
      </c>
      <c r="F1361" s="10"/>
      <c r="G1361" s="10"/>
      <c r="H1361" s="159">
        <f t="shared" ref="H1361:H1379" si="427">I1361+J1361</f>
        <v>0</v>
      </c>
      <c r="I1361" s="159"/>
      <c r="J1361" s="159"/>
      <c r="K1361" s="113">
        <f t="shared" si="419"/>
        <v>0</v>
      </c>
      <c r="L1361" s="113"/>
      <c r="M1361" s="113"/>
      <c r="P1361" s="4"/>
      <c r="Q1361" s="4"/>
      <c r="R1361" s="4"/>
      <c r="S1361" s="4"/>
      <c r="T1361" s="4"/>
      <c r="U1361" s="4"/>
      <c r="V1361" s="4"/>
      <c r="W1361" s="4"/>
      <c r="X1361" s="4"/>
    </row>
    <row r="1362" spans="1:24" s="93" customFormat="1" ht="12" customHeight="1">
      <c r="A1362" s="93" t="str">
        <f t="shared" si="425"/>
        <v>b</v>
      </c>
      <c r="C1362" s="12"/>
      <c r="D1362" s="17" t="s">
        <v>298</v>
      </c>
      <c r="E1362" s="10">
        <f t="shared" si="426"/>
        <v>0</v>
      </c>
      <c r="F1362" s="10"/>
      <c r="G1362" s="10"/>
      <c r="H1362" s="159">
        <f t="shared" si="427"/>
        <v>0</v>
      </c>
      <c r="I1362" s="159"/>
      <c r="J1362" s="159"/>
      <c r="K1362" s="113">
        <f t="shared" si="419"/>
        <v>0</v>
      </c>
      <c r="L1362" s="113"/>
      <c r="M1362" s="113"/>
      <c r="P1362" s="4"/>
      <c r="Q1362" s="4"/>
      <c r="R1362" s="4"/>
      <c r="S1362" s="4"/>
      <c r="T1362" s="4"/>
      <c r="U1362" s="4"/>
      <c r="V1362" s="4"/>
      <c r="W1362" s="4"/>
      <c r="X1362" s="4"/>
    </row>
    <row r="1363" spans="1:24" s="93" customFormat="1" ht="10.5" customHeight="1">
      <c r="A1363" s="93" t="str">
        <f t="shared" si="425"/>
        <v>b</v>
      </c>
      <c r="C1363" s="12"/>
      <c r="D1363" s="17" t="s">
        <v>299</v>
      </c>
      <c r="E1363" s="10">
        <f t="shared" si="426"/>
        <v>0</v>
      </c>
      <c r="F1363" s="10"/>
      <c r="G1363" s="10"/>
      <c r="H1363" s="159">
        <f t="shared" si="427"/>
        <v>0</v>
      </c>
      <c r="I1363" s="159"/>
      <c r="J1363" s="159"/>
      <c r="K1363" s="113">
        <f t="shared" si="419"/>
        <v>0</v>
      </c>
      <c r="L1363" s="113"/>
      <c r="M1363" s="113"/>
      <c r="P1363" s="4"/>
      <c r="Q1363" s="4"/>
      <c r="R1363" s="4"/>
      <c r="S1363" s="4"/>
      <c r="T1363" s="4"/>
      <c r="U1363" s="4"/>
      <c r="V1363" s="4"/>
      <c r="W1363" s="4"/>
      <c r="X1363" s="4"/>
    </row>
    <row r="1364" spans="1:24" s="93" customFormat="1" ht="12" customHeight="1">
      <c r="A1364" s="93" t="str">
        <f t="shared" si="425"/>
        <v>a</v>
      </c>
      <c r="C1364" s="12"/>
      <c r="D1364" s="17" t="s">
        <v>300</v>
      </c>
      <c r="E1364" s="10">
        <f t="shared" si="426"/>
        <v>3.37</v>
      </c>
      <c r="F1364" s="10">
        <v>3.37</v>
      </c>
      <c r="G1364" s="10"/>
      <c r="H1364" s="159">
        <f t="shared" si="427"/>
        <v>4.5</v>
      </c>
      <c r="I1364" s="159">
        <v>4.5</v>
      </c>
      <c r="J1364" s="159"/>
      <c r="K1364" s="113">
        <f t="shared" si="419"/>
        <v>0</v>
      </c>
      <c r="L1364" s="113"/>
      <c r="M1364" s="113"/>
      <c r="P1364" s="4"/>
      <c r="Q1364" s="4"/>
      <c r="R1364" s="4"/>
      <c r="S1364" s="4"/>
      <c r="T1364" s="4"/>
      <c r="U1364" s="4"/>
      <c r="V1364" s="4"/>
      <c r="W1364" s="4"/>
      <c r="X1364" s="4"/>
    </row>
    <row r="1365" spans="1:24" s="93" customFormat="1" hidden="1">
      <c r="A1365" s="93" t="str">
        <f t="shared" si="425"/>
        <v>b</v>
      </c>
      <c r="C1365" s="12"/>
      <c r="D1365" s="18" t="s">
        <v>21</v>
      </c>
      <c r="E1365" s="9">
        <f t="shared" si="426"/>
        <v>0</v>
      </c>
      <c r="F1365" s="9"/>
      <c r="G1365" s="9"/>
      <c r="H1365" s="112">
        <f t="shared" si="427"/>
        <v>0</v>
      </c>
      <c r="I1365" s="112"/>
      <c r="J1365" s="112"/>
      <c r="K1365" s="112">
        <f t="shared" si="419"/>
        <v>0</v>
      </c>
      <c r="L1365" s="112"/>
      <c r="M1365" s="112"/>
      <c r="P1365" s="4"/>
      <c r="Q1365" s="4"/>
      <c r="R1365" s="4"/>
      <c r="S1365" s="4"/>
      <c r="T1365" s="4"/>
      <c r="U1365" s="4"/>
      <c r="V1365" s="4"/>
      <c r="W1365" s="4"/>
      <c r="X1365" s="4"/>
    </row>
    <row r="1366" spans="1:24" s="93" customFormat="1" hidden="1">
      <c r="A1366" s="93" t="str">
        <f t="shared" si="425"/>
        <v>b</v>
      </c>
      <c r="C1366" s="12"/>
      <c r="D1366" s="18" t="s">
        <v>120</v>
      </c>
      <c r="E1366" s="9">
        <f t="shared" si="426"/>
        <v>0</v>
      </c>
      <c r="F1366" s="9"/>
      <c r="G1366" s="9"/>
      <c r="H1366" s="112">
        <f t="shared" si="427"/>
        <v>0</v>
      </c>
      <c r="I1366" s="112"/>
      <c r="J1366" s="112"/>
      <c r="K1366" s="112">
        <f t="shared" si="419"/>
        <v>0</v>
      </c>
      <c r="L1366" s="112"/>
      <c r="M1366" s="112"/>
      <c r="P1366" s="4"/>
      <c r="Q1366" s="4"/>
      <c r="R1366" s="4"/>
      <c r="S1366" s="4"/>
      <c r="T1366" s="4"/>
      <c r="U1366" s="4"/>
      <c r="V1366" s="4"/>
      <c r="W1366" s="4"/>
      <c r="X1366" s="4"/>
    </row>
    <row r="1367" spans="1:24" s="93" customFormat="1" ht="18">
      <c r="A1367" s="92" t="str">
        <f t="shared" si="425"/>
        <v>a</v>
      </c>
      <c r="B1367" s="92" t="s">
        <v>114</v>
      </c>
      <c r="C1367" s="94" t="s">
        <v>420</v>
      </c>
      <c r="D1367" s="22" t="s">
        <v>423</v>
      </c>
      <c r="E1367" s="176">
        <f t="shared" si="426"/>
        <v>127.2</v>
      </c>
      <c r="F1367" s="176">
        <f>F1369+F1385+F1386</f>
        <v>127.2</v>
      </c>
      <c r="G1367" s="95">
        <f>G1369+G1385+G1386</f>
        <v>0</v>
      </c>
      <c r="H1367" s="157">
        <f t="shared" si="427"/>
        <v>82</v>
      </c>
      <c r="I1367" s="157">
        <v>82</v>
      </c>
      <c r="J1367" s="157">
        <f>J1369+J1385+J1386</f>
        <v>0</v>
      </c>
      <c r="K1367" s="110">
        <f t="shared" si="419"/>
        <v>14.023999999999999</v>
      </c>
      <c r="L1367" s="110">
        <f>L1369+L1385+L1386</f>
        <v>14.023999999999999</v>
      </c>
      <c r="M1367" s="110">
        <f>M1369+M1385+M1386</f>
        <v>0</v>
      </c>
      <c r="P1367" s="4"/>
      <c r="Q1367" s="4"/>
      <c r="R1367" s="4"/>
      <c r="S1367" s="4"/>
      <c r="T1367" s="4"/>
      <c r="U1367" s="4"/>
      <c r="V1367" s="4"/>
      <c r="W1367" s="4"/>
      <c r="X1367" s="4"/>
    </row>
    <row r="1368" spans="1:24" s="93" customFormat="1">
      <c r="A1368" s="93" t="str">
        <f t="shared" si="425"/>
        <v>b</v>
      </c>
      <c r="C1368" s="12"/>
      <c r="D1368" s="19" t="s">
        <v>99</v>
      </c>
      <c r="E1368" s="8">
        <f t="shared" si="426"/>
        <v>0</v>
      </c>
      <c r="F1368" s="8"/>
      <c r="G1368" s="8"/>
      <c r="H1368" s="204">
        <f t="shared" si="427"/>
        <v>0</v>
      </c>
      <c r="I1368" s="204"/>
      <c r="J1368" s="204"/>
      <c r="K1368" s="111">
        <f t="shared" si="419"/>
        <v>0</v>
      </c>
      <c r="L1368" s="111"/>
      <c r="M1368" s="111"/>
      <c r="P1368" s="4"/>
      <c r="Q1368" s="4"/>
      <c r="R1368" s="4"/>
      <c r="S1368" s="4"/>
      <c r="T1368" s="4"/>
      <c r="U1368" s="4"/>
      <c r="V1368" s="4"/>
      <c r="W1368" s="4"/>
      <c r="X1368" s="4"/>
    </row>
    <row r="1369" spans="1:24" s="93" customFormat="1">
      <c r="A1369" s="92" t="str">
        <f t="shared" si="425"/>
        <v>a</v>
      </c>
      <c r="B1369" s="92"/>
      <c r="C1369" s="28"/>
      <c r="D1369" s="23" t="s">
        <v>5</v>
      </c>
      <c r="E1369" s="9">
        <f t="shared" si="426"/>
        <v>127.2</v>
      </c>
      <c r="F1369" s="9">
        <f>F1370+F1371+F1381+F1382+F1383+F1384</f>
        <v>127.2</v>
      </c>
      <c r="G1369" s="9">
        <f>G1370+G1371+G1381+G1382+G1383+G1384</f>
        <v>0</v>
      </c>
      <c r="H1369" s="158">
        <f t="shared" si="427"/>
        <v>82</v>
      </c>
      <c r="I1369" s="158">
        <f>I1370+I1371+I1381+I1382+I1383+I1384</f>
        <v>82</v>
      </c>
      <c r="J1369" s="158">
        <f>J1370+J1371+J1381+J1382+J1383+J1384</f>
        <v>0</v>
      </c>
      <c r="K1369" s="112">
        <f t="shared" si="419"/>
        <v>14.023999999999999</v>
      </c>
      <c r="L1369" s="158">
        <f>L1370+L1371+L1381+L1382+L1383+L1384</f>
        <v>14.023999999999999</v>
      </c>
      <c r="M1369" s="112">
        <f>M1370+M1371+M1381+M1382+M1383+M1384</f>
        <v>0</v>
      </c>
      <c r="P1369" s="4"/>
      <c r="Q1369" s="4"/>
      <c r="R1369" s="4"/>
      <c r="S1369" s="4"/>
      <c r="T1369" s="4"/>
      <c r="U1369" s="4"/>
      <c r="V1369" s="4"/>
      <c r="W1369" s="4"/>
      <c r="X1369" s="4"/>
    </row>
    <row r="1370" spans="1:24" s="93" customFormat="1" ht="1.5" customHeight="1">
      <c r="A1370" s="93" t="str">
        <f t="shared" si="425"/>
        <v>b</v>
      </c>
      <c r="C1370" s="12"/>
      <c r="D1370" s="17" t="s">
        <v>301</v>
      </c>
      <c r="E1370" s="10">
        <f t="shared" si="426"/>
        <v>0</v>
      </c>
      <c r="F1370" s="10"/>
      <c r="G1370" s="10"/>
      <c r="H1370" s="159">
        <f t="shared" si="427"/>
        <v>0</v>
      </c>
      <c r="I1370" s="159"/>
      <c r="J1370" s="159"/>
      <c r="K1370" s="113">
        <f t="shared" si="419"/>
        <v>0</v>
      </c>
      <c r="L1370" s="113"/>
      <c r="M1370" s="113"/>
      <c r="P1370" s="4"/>
      <c r="Q1370" s="4"/>
      <c r="R1370" s="4"/>
      <c r="S1370" s="4"/>
      <c r="T1370" s="4"/>
      <c r="U1370" s="4"/>
      <c r="V1370" s="4"/>
      <c r="W1370" s="4"/>
      <c r="X1370" s="4"/>
    </row>
    <row r="1371" spans="1:24" s="93" customFormat="1" hidden="1">
      <c r="A1371" s="92" t="str">
        <f t="shared" si="425"/>
        <v>b</v>
      </c>
      <c r="B1371" s="92"/>
      <c r="C1371" s="28"/>
      <c r="D1371" s="17" t="s">
        <v>295</v>
      </c>
      <c r="E1371" s="10">
        <f t="shared" si="426"/>
        <v>0</v>
      </c>
      <c r="F1371" s="10">
        <f>F1372+F1373+F1374+F1375+F1376+F1377+F1378+F1379</f>
        <v>0</v>
      </c>
      <c r="G1371" s="10">
        <f>G1372+G1373+G1374+G1375+G1376+G1377+G1378+G1379</f>
        <v>0</v>
      </c>
      <c r="H1371" s="113">
        <f t="shared" si="427"/>
        <v>0</v>
      </c>
      <c r="I1371" s="113">
        <f>I1372+I1373+I1374+I1375+I1376+I1377+I1378+I1379</f>
        <v>0</v>
      </c>
      <c r="J1371" s="113">
        <f>J1372+J1373+J1374+J1375+J1376+J1377+J1378+J1379</f>
        <v>0</v>
      </c>
      <c r="K1371" s="113">
        <f t="shared" si="419"/>
        <v>0</v>
      </c>
      <c r="L1371" s="113">
        <f>L1372+L1373+L1374+L1375+L1376+L1377+L1378+L1379</f>
        <v>0</v>
      </c>
      <c r="M1371" s="113">
        <f>M1372+M1373+M1374+M1375+M1376+M1377+M1378+M1379</f>
        <v>0</v>
      </c>
      <c r="P1371" s="4"/>
      <c r="Q1371" s="4"/>
      <c r="R1371" s="4"/>
      <c r="S1371" s="4"/>
      <c r="T1371" s="4"/>
      <c r="U1371" s="4"/>
      <c r="V1371" s="4"/>
      <c r="W1371" s="4"/>
      <c r="X1371" s="4"/>
    </row>
    <row r="1372" spans="1:24" s="93" customFormat="1" ht="22.5" hidden="1">
      <c r="A1372" s="93" t="s">
        <v>289</v>
      </c>
      <c r="C1372" s="12"/>
      <c r="D1372" s="16" t="s">
        <v>290</v>
      </c>
      <c r="E1372" s="95">
        <f t="shared" si="426"/>
        <v>0</v>
      </c>
      <c r="F1372" s="95"/>
      <c r="G1372" s="95"/>
      <c r="H1372" s="110">
        <f t="shared" si="427"/>
        <v>0</v>
      </c>
      <c r="I1372" s="110"/>
      <c r="J1372" s="110"/>
      <c r="K1372" s="110">
        <f t="shared" si="419"/>
        <v>0</v>
      </c>
      <c r="L1372" s="110"/>
      <c r="M1372" s="110"/>
      <c r="P1372" s="4"/>
      <c r="Q1372" s="4"/>
      <c r="R1372" s="4"/>
      <c r="S1372" s="4"/>
      <c r="T1372" s="4"/>
      <c r="U1372" s="4"/>
      <c r="V1372" s="4"/>
      <c r="W1372" s="4"/>
      <c r="X1372" s="4"/>
    </row>
    <row r="1373" spans="1:24" s="93" customFormat="1" hidden="1">
      <c r="A1373" s="93" t="s">
        <v>289</v>
      </c>
      <c r="C1373" s="12"/>
      <c r="D1373" s="16" t="s">
        <v>102</v>
      </c>
      <c r="E1373" s="95">
        <f t="shared" si="426"/>
        <v>0</v>
      </c>
      <c r="F1373" s="95"/>
      <c r="G1373" s="95"/>
      <c r="H1373" s="110">
        <f t="shared" si="427"/>
        <v>0</v>
      </c>
      <c r="I1373" s="110"/>
      <c r="J1373" s="110"/>
      <c r="K1373" s="110">
        <f t="shared" si="419"/>
        <v>0</v>
      </c>
      <c r="L1373" s="110"/>
      <c r="M1373" s="110"/>
      <c r="P1373" s="4"/>
      <c r="Q1373" s="4"/>
      <c r="R1373" s="4"/>
      <c r="S1373" s="4"/>
      <c r="T1373" s="4"/>
      <c r="U1373" s="4"/>
      <c r="V1373" s="4"/>
      <c r="W1373" s="4"/>
      <c r="X1373" s="4"/>
    </row>
    <row r="1374" spans="1:24" s="93" customFormat="1" hidden="1">
      <c r="A1374" s="93" t="s">
        <v>289</v>
      </c>
      <c r="C1374" s="12"/>
      <c r="D1374" s="16" t="s">
        <v>101</v>
      </c>
      <c r="E1374" s="95">
        <f t="shared" si="426"/>
        <v>0</v>
      </c>
      <c r="F1374" s="95"/>
      <c r="G1374" s="95"/>
      <c r="H1374" s="110">
        <f t="shared" si="427"/>
        <v>0</v>
      </c>
      <c r="I1374" s="110"/>
      <c r="J1374" s="110"/>
      <c r="K1374" s="110">
        <f t="shared" si="419"/>
        <v>0</v>
      </c>
      <c r="L1374" s="110"/>
      <c r="M1374" s="110"/>
      <c r="P1374" s="4"/>
      <c r="Q1374" s="4"/>
      <c r="R1374" s="4"/>
      <c r="S1374" s="4"/>
      <c r="T1374" s="4"/>
      <c r="U1374" s="4"/>
      <c r="V1374" s="4"/>
      <c r="W1374" s="4"/>
      <c r="X1374" s="4"/>
    </row>
    <row r="1375" spans="1:24" s="93" customFormat="1" hidden="1">
      <c r="A1375" s="93" t="s">
        <v>289</v>
      </c>
      <c r="C1375" s="12"/>
      <c r="D1375" s="16" t="s">
        <v>291</v>
      </c>
      <c r="E1375" s="95">
        <f t="shared" si="426"/>
        <v>0</v>
      </c>
      <c r="F1375" s="95"/>
      <c r="G1375" s="95"/>
      <c r="H1375" s="110">
        <f t="shared" si="427"/>
        <v>0</v>
      </c>
      <c r="I1375" s="110"/>
      <c r="J1375" s="110"/>
      <c r="K1375" s="110">
        <f t="shared" si="419"/>
        <v>0</v>
      </c>
      <c r="L1375" s="110"/>
      <c r="M1375" s="110"/>
      <c r="P1375" s="4"/>
      <c r="Q1375" s="4"/>
      <c r="R1375" s="4"/>
      <c r="S1375" s="4"/>
      <c r="T1375" s="4"/>
      <c r="U1375" s="4"/>
      <c r="V1375" s="4"/>
      <c r="W1375" s="4"/>
      <c r="X1375" s="4"/>
    </row>
    <row r="1376" spans="1:24" s="93" customFormat="1" hidden="1">
      <c r="A1376" s="93" t="s">
        <v>289</v>
      </c>
      <c r="C1376" s="12"/>
      <c r="D1376" s="16" t="s">
        <v>100</v>
      </c>
      <c r="E1376" s="95">
        <f t="shared" si="426"/>
        <v>0</v>
      </c>
      <c r="F1376" s="95"/>
      <c r="G1376" s="95"/>
      <c r="H1376" s="110">
        <f t="shared" si="427"/>
        <v>0</v>
      </c>
      <c r="I1376" s="110"/>
      <c r="J1376" s="110"/>
      <c r="K1376" s="110">
        <f t="shared" si="419"/>
        <v>0</v>
      </c>
      <c r="L1376" s="110"/>
      <c r="M1376" s="110"/>
      <c r="P1376" s="4"/>
      <c r="Q1376" s="4"/>
      <c r="R1376" s="4"/>
      <c r="S1376" s="4"/>
      <c r="T1376" s="4"/>
      <c r="U1376" s="4"/>
      <c r="V1376" s="4"/>
      <c r="W1376" s="4"/>
      <c r="X1376" s="4"/>
    </row>
    <row r="1377" spans="1:24" s="93" customFormat="1" ht="33.75" hidden="1">
      <c r="A1377" s="93" t="s">
        <v>289</v>
      </c>
      <c r="C1377" s="12"/>
      <c r="D1377" s="16" t="s">
        <v>292</v>
      </c>
      <c r="E1377" s="95">
        <f t="shared" si="426"/>
        <v>0</v>
      </c>
      <c r="F1377" s="95"/>
      <c r="G1377" s="95"/>
      <c r="H1377" s="110">
        <f t="shared" si="427"/>
        <v>0</v>
      </c>
      <c r="I1377" s="110"/>
      <c r="J1377" s="110"/>
      <c r="K1377" s="110">
        <f t="shared" si="419"/>
        <v>0</v>
      </c>
      <c r="L1377" s="110"/>
      <c r="M1377" s="110"/>
      <c r="P1377" s="4"/>
      <c r="Q1377" s="4"/>
      <c r="R1377" s="4"/>
      <c r="S1377" s="4"/>
      <c r="T1377" s="4"/>
      <c r="U1377" s="4"/>
      <c r="V1377" s="4"/>
      <c r="W1377" s="4"/>
      <c r="X1377" s="4"/>
    </row>
    <row r="1378" spans="1:24" s="93" customFormat="1" ht="33.75" hidden="1">
      <c r="A1378" s="93" t="s">
        <v>289</v>
      </c>
      <c r="C1378" s="12"/>
      <c r="D1378" s="16" t="s">
        <v>293</v>
      </c>
      <c r="E1378" s="95">
        <f t="shared" si="426"/>
        <v>0</v>
      </c>
      <c r="F1378" s="95"/>
      <c r="G1378" s="95"/>
      <c r="H1378" s="110">
        <f t="shared" si="427"/>
        <v>0</v>
      </c>
      <c r="I1378" s="110"/>
      <c r="J1378" s="110"/>
      <c r="K1378" s="110">
        <f t="shared" si="419"/>
        <v>0</v>
      </c>
      <c r="L1378" s="110"/>
      <c r="M1378" s="110"/>
      <c r="P1378" s="4"/>
      <c r="Q1378" s="4"/>
      <c r="R1378" s="4"/>
      <c r="S1378" s="4"/>
      <c r="T1378" s="4"/>
      <c r="U1378" s="4"/>
      <c r="V1378" s="4"/>
      <c r="W1378" s="4"/>
      <c r="X1378" s="4"/>
    </row>
    <row r="1379" spans="1:24" s="93" customFormat="1" ht="22.5" hidden="1">
      <c r="A1379" s="93" t="s">
        <v>289</v>
      </c>
      <c r="C1379" s="12"/>
      <c r="D1379" s="16" t="s">
        <v>294</v>
      </c>
      <c r="E1379" s="95">
        <f t="shared" si="426"/>
        <v>0</v>
      </c>
      <c r="F1379" s="95"/>
      <c r="G1379" s="95"/>
      <c r="H1379" s="110">
        <f t="shared" si="427"/>
        <v>0</v>
      </c>
      <c r="I1379" s="110"/>
      <c r="J1379" s="110"/>
      <c r="K1379" s="110">
        <f t="shared" si="419"/>
        <v>0</v>
      </c>
      <c r="L1379" s="110"/>
      <c r="M1379" s="110"/>
      <c r="P1379" s="4"/>
      <c r="Q1379" s="4"/>
      <c r="R1379" s="4"/>
      <c r="S1379" s="4"/>
      <c r="T1379" s="4"/>
      <c r="U1379" s="4"/>
      <c r="V1379" s="4"/>
      <c r="W1379" s="4"/>
      <c r="X1379" s="4"/>
    </row>
    <row r="1380" spans="1:24" s="93" customFormat="1" hidden="1">
      <c r="A1380" s="93" t="str">
        <f t="shared" ref="A1380:A1386" si="428">IF((E1380+H1380+K1380)&gt;0,"a","b")</f>
        <v>b</v>
      </c>
      <c r="C1380" s="12"/>
      <c r="D1380" s="17" t="s">
        <v>296</v>
      </c>
      <c r="E1380" s="10"/>
      <c r="F1380" s="10"/>
      <c r="G1380" s="10"/>
      <c r="H1380" s="113"/>
      <c r="I1380" s="113"/>
      <c r="J1380" s="113"/>
      <c r="K1380" s="113">
        <f t="shared" si="419"/>
        <v>0</v>
      </c>
      <c r="L1380" s="113"/>
      <c r="M1380" s="113"/>
      <c r="P1380" s="4"/>
      <c r="Q1380" s="4"/>
      <c r="R1380" s="4"/>
      <c r="S1380" s="4"/>
      <c r="T1380" s="4"/>
      <c r="U1380" s="4"/>
      <c r="V1380" s="4"/>
      <c r="W1380" s="4"/>
      <c r="X1380" s="4"/>
    </row>
    <row r="1381" spans="1:24" s="93" customFormat="1" ht="12" customHeight="1">
      <c r="A1381" s="93" t="str">
        <f t="shared" si="428"/>
        <v>a</v>
      </c>
      <c r="C1381" s="12"/>
      <c r="D1381" s="17" t="s">
        <v>297</v>
      </c>
      <c r="E1381" s="10">
        <f t="shared" ref="E1381:E1386" si="429">F1381+G1381</f>
        <v>72.968000000000004</v>
      </c>
      <c r="F1381" s="10">
        <v>72.968000000000004</v>
      </c>
      <c r="G1381" s="10"/>
      <c r="H1381" s="159">
        <f t="shared" ref="H1381:H1386" si="430">I1381+J1381</f>
        <v>82</v>
      </c>
      <c r="I1381" s="159">
        <v>82</v>
      </c>
      <c r="J1381" s="159"/>
      <c r="K1381" s="113">
        <f t="shared" si="419"/>
        <v>14.023999999999999</v>
      </c>
      <c r="L1381" s="113">
        <v>14.023999999999999</v>
      </c>
      <c r="M1381" s="113"/>
      <c r="P1381" s="4"/>
      <c r="Q1381" s="4"/>
      <c r="R1381" s="4"/>
      <c r="S1381" s="4"/>
      <c r="T1381" s="4"/>
      <c r="U1381" s="4"/>
      <c r="V1381" s="4"/>
      <c r="W1381" s="4"/>
      <c r="X1381" s="4"/>
    </row>
    <row r="1382" spans="1:24" s="93" customFormat="1" hidden="1">
      <c r="A1382" s="93" t="str">
        <f t="shared" si="428"/>
        <v>b</v>
      </c>
      <c r="C1382" s="12"/>
      <c r="D1382" s="17" t="s">
        <v>298</v>
      </c>
      <c r="E1382" s="10">
        <f t="shared" si="429"/>
        <v>0</v>
      </c>
      <c r="F1382" s="10"/>
      <c r="G1382" s="10"/>
      <c r="H1382" s="113">
        <f t="shared" si="430"/>
        <v>0</v>
      </c>
      <c r="I1382" s="113"/>
      <c r="J1382" s="113"/>
      <c r="K1382" s="113">
        <f t="shared" si="419"/>
        <v>0</v>
      </c>
      <c r="L1382" s="113"/>
      <c r="M1382" s="113"/>
      <c r="P1382" s="4"/>
      <c r="Q1382" s="4"/>
      <c r="R1382" s="4"/>
      <c r="S1382" s="4"/>
      <c r="T1382" s="4"/>
      <c r="U1382" s="4"/>
      <c r="V1382" s="4"/>
      <c r="W1382" s="4"/>
      <c r="X1382" s="4"/>
    </row>
    <row r="1383" spans="1:24" s="93" customFormat="1" hidden="1">
      <c r="A1383" s="93" t="str">
        <f t="shared" si="428"/>
        <v>b</v>
      </c>
      <c r="C1383" s="12"/>
      <c r="D1383" s="17" t="s">
        <v>299</v>
      </c>
      <c r="E1383" s="10">
        <f t="shared" si="429"/>
        <v>0</v>
      </c>
      <c r="F1383" s="10"/>
      <c r="G1383" s="10"/>
      <c r="H1383" s="113">
        <f t="shared" si="430"/>
        <v>0</v>
      </c>
      <c r="I1383" s="113"/>
      <c r="J1383" s="113"/>
      <c r="K1383" s="113">
        <f t="shared" si="419"/>
        <v>0</v>
      </c>
      <c r="L1383" s="113"/>
      <c r="M1383" s="113"/>
      <c r="P1383" s="4"/>
      <c r="Q1383" s="4"/>
      <c r="R1383" s="4"/>
      <c r="S1383" s="4"/>
      <c r="T1383" s="4"/>
      <c r="U1383" s="4"/>
      <c r="V1383" s="4"/>
      <c r="W1383" s="4"/>
      <c r="X1383" s="4"/>
    </row>
    <row r="1384" spans="1:24" s="91" customFormat="1" ht="12" customHeight="1">
      <c r="A1384" s="93" t="str">
        <f t="shared" si="428"/>
        <v>a</v>
      </c>
      <c r="B1384" s="93"/>
      <c r="C1384" s="12"/>
      <c r="D1384" s="17" t="s">
        <v>300</v>
      </c>
      <c r="E1384" s="10">
        <f t="shared" si="429"/>
        <v>54.231999999999999</v>
      </c>
      <c r="F1384" s="10">
        <v>54.231999999999999</v>
      </c>
      <c r="G1384" s="10"/>
      <c r="H1384" s="159">
        <f t="shared" si="430"/>
        <v>0</v>
      </c>
      <c r="I1384" s="159"/>
      <c r="J1384" s="159"/>
      <c r="K1384" s="113">
        <f>L1384+M1384</f>
        <v>0</v>
      </c>
      <c r="L1384" s="113"/>
      <c r="M1384" s="113"/>
      <c r="P1384" s="4"/>
      <c r="Q1384" s="4"/>
      <c r="R1384" s="4"/>
      <c r="S1384" s="4"/>
      <c r="T1384" s="4"/>
      <c r="U1384" s="4"/>
      <c r="V1384" s="4"/>
      <c r="W1384" s="4"/>
      <c r="X1384" s="4"/>
    </row>
    <row r="1385" spans="1:24" s="91" customFormat="1" hidden="1">
      <c r="A1385" s="93" t="str">
        <f t="shared" si="428"/>
        <v>b</v>
      </c>
      <c r="B1385" s="93"/>
      <c r="C1385" s="12"/>
      <c r="D1385" s="18" t="s">
        <v>21</v>
      </c>
      <c r="E1385" s="9">
        <f t="shared" si="429"/>
        <v>0</v>
      </c>
      <c r="F1385" s="9"/>
      <c r="G1385" s="9"/>
      <c r="H1385" s="112">
        <f t="shared" si="430"/>
        <v>0</v>
      </c>
      <c r="I1385" s="112"/>
      <c r="J1385" s="112"/>
      <c r="K1385" s="112">
        <f>L1385+M1385</f>
        <v>0</v>
      </c>
      <c r="L1385" s="112"/>
      <c r="M1385" s="112"/>
      <c r="P1385" s="4"/>
      <c r="Q1385" s="4"/>
      <c r="R1385" s="4"/>
      <c r="S1385" s="4"/>
      <c r="T1385" s="4"/>
      <c r="U1385" s="4"/>
      <c r="V1385" s="4"/>
      <c r="W1385" s="4"/>
      <c r="X1385" s="4"/>
    </row>
    <row r="1386" spans="1:24" s="91" customFormat="1" hidden="1">
      <c r="A1386" s="93" t="str">
        <f t="shared" si="428"/>
        <v>b</v>
      </c>
      <c r="B1386" s="93"/>
      <c r="C1386" s="12"/>
      <c r="D1386" s="18" t="s">
        <v>120</v>
      </c>
      <c r="E1386" s="9">
        <f t="shared" si="429"/>
        <v>0</v>
      </c>
      <c r="F1386" s="9"/>
      <c r="G1386" s="9"/>
      <c r="H1386" s="112">
        <f t="shared" si="430"/>
        <v>0</v>
      </c>
      <c r="I1386" s="112"/>
      <c r="J1386" s="112"/>
      <c r="K1386" s="112">
        <f>L1386+M1386</f>
        <v>0</v>
      </c>
      <c r="L1386" s="112"/>
      <c r="M1386" s="112"/>
      <c r="P1386" s="4"/>
      <c r="Q1386" s="4"/>
      <c r="R1386" s="4"/>
      <c r="S1386" s="4"/>
      <c r="T1386" s="4"/>
      <c r="U1386" s="4"/>
      <c r="V1386" s="4"/>
      <c r="W1386" s="4"/>
      <c r="X1386" s="4"/>
    </row>
    <row r="1387" spans="1:24" ht="22.5">
      <c r="A1387" s="21" t="str">
        <f>IF((E1387+H1387+K1387)&gt;0,"a","b")</f>
        <v>a</v>
      </c>
      <c r="B1387" s="21" t="s">
        <v>114</v>
      </c>
      <c r="C1387" s="7" t="s">
        <v>110</v>
      </c>
      <c r="D1387" s="22" t="s">
        <v>175</v>
      </c>
      <c r="E1387" s="110">
        <f>E1407+E1467</f>
        <v>1491.0820000000001</v>
      </c>
      <c r="F1387" s="110">
        <f>F1407+F1467</f>
        <v>1491.0820000000001</v>
      </c>
      <c r="G1387" s="5">
        <f>G1407+G1467</f>
        <v>0</v>
      </c>
      <c r="H1387" s="157">
        <f t="shared" ref="H1387:M1387" si="431">H1407+H1467</f>
        <v>2011.55</v>
      </c>
      <c r="I1387" s="157">
        <f t="shared" si="431"/>
        <v>2011.55</v>
      </c>
      <c r="J1387" s="157">
        <f t="shared" si="431"/>
        <v>0</v>
      </c>
      <c r="K1387" s="110">
        <f t="shared" si="414"/>
        <v>604.69800000000009</v>
      </c>
      <c r="L1387" s="110">
        <f t="shared" si="431"/>
        <v>604.69800000000009</v>
      </c>
      <c r="M1387" s="110">
        <f t="shared" si="431"/>
        <v>0</v>
      </c>
      <c r="N1387" s="3">
        <v>1</v>
      </c>
    </row>
    <row r="1388" spans="1:24">
      <c r="A1388" s="21" t="str">
        <f>IF((E1388+H1388+K1388)&gt;0,"a","b")</f>
        <v>a</v>
      </c>
      <c r="C1388" s="28"/>
      <c r="D1388" s="19" t="s">
        <v>99</v>
      </c>
      <c r="E1388" s="161">
        <f t="shared" ref="E1388:M1388" si="432">E1408+E1468</f>
        <v>21</v>
      </c>
      <c r="F1388" s="161">
        <f t="shared" si="432"/>
        <v>21</v>
      </c>
      <c r="G1388" s="161">
        <f t="shared" si="432"/>
        <v>0</v>
      </c>
      <c r="H1388" s="163">
        <f t="shared" si="432"/>
        <v>14</v>
      </c>
      <c r="I1388" s="163">
        <f t="shared" si="432"/>
        <v>14</v>
      </c>
      <c r="J1388" s="204">
        <f t="shared" si="432"/>
        <v>0</v>
      </c>
      <c r="K1388" s="161">
        <f t="shared" si="414"/>
        <v>14</v>
      </c>
      <c r="L1388" s="161">
        <f t="shared" si="432"/>
        <v>14</v>
      </c>
      <c r="M1388" s="111">
        <f t="shared" si="432"/>
        <v>0</v>
      </c>
      <c r="N1388" s="3">
        <v>2</v>
      </c>
    </row>
    <row r="1389" spans="1:24">
      <c r="A1389" s="21" t="str">
        <f>IF((E1389+H1389+K1389)&gt;0,"a","b")</f>
        <v>a</v>
      </c>
      <c r="C1389" s="28"/>
      <c r="D1389" s="23" t="s">
        <v>5</v>
      </c>
      <c r="E1389" s="9">
        <f t="shared" ref="E1389:M1389" si="433">E1409+E1469</f>
        <v>1491.0820000000001</v>
      </c>
      <c r="F1389" s="9">
        <f t="shared" si="433"/>
        <v>1491.0820000000001</v>
      </c>
      <c r="G1389" s="9">
        <f t="shared" si="433"/>
        <v>0</v>
      </c>
      <c r="H1389" s="158">
        <f t="shared" si="433"/>
        <v>2011.55</v>
      </c>
      <c r="I1389" s="158">
        <f t="shared" si="433"/>
        <v>2011.55</v>
      </c>
      <c r="J1389" s="158">
        <f t="shared" si="433"/>
        <v>0</v>
      </c>
      <c r="K1389" s="112">
        <f t="shared" si="414"/>
        <v>604.69800000000009</v>
      </c>
      <c r="L1389" s="112">
        <f t="shared" si="433"/>
        <v>604.69800000000009</v>
      </c>
      <c r="M1389" s="112">
        <f t="shared" si="433"/>
        <v>0</v>
      </c>
      <c r="N1389" s="3">
        <v>3</v>
      </c>
    </row>
    <row r="1390" spans="1:24">
      <c r="A1390" s="21" t="str">
        <f>IF((E1390+H1390+K1390)&gt;0,"a","b")</f>
        <v>b</v>
      </c>
      <c r="C1390" s="28"/>
      <c r="D1390" s="17" t="s">
        <v>301</v>
      </c>
      <c r="E1390" s="10">
        <f t="shared" ref="E1390:M1390" si="434">E1410+E1470</f>
        <v>0</v>
      </c>
      <c r="F1390" s="10">
        <f t="shared" si="434"/>
        <v>0</v>
      </c>
      <c r="G1390" s="10">
        <f t="shared" si="434"/>
        <v>0</v>
      </c>
      <c r="H1390" s="159">
        <f t="shared" si="434"/>
        <v>0</v>
      </c>
      <c r="I1390" s="159">
        <f t="shared" si="434"/>
        <v>0</v>
      </c>
      <c r="J1390" s="159">
        <f t="shared" si="434"/>
        <v>0</v>
      </c>
      <c r="K1390" s="113">
        <f t="shared" si="414"/>
        <v>0</v>
      </c>
      <c r="L1390" s="113">
        <f t="shared" si="434"/>
        <v>0</v>
      </c>
      <c r="M1390" s="113">
        <f t="shared" si="434"/>
        <v>0</v>
      </c>
      <c r="N1390" s="3">
        <v>4</v>
      </c>
    </row>
    <row r="1391" spans="1:24">
      <c r="A1391" s="21" t="str">
        <f>IF((E1391+H1391+K1391)&gt;0,"a","b")</f>
        <v>b</v>
      </c>
      <c r="C1391" s="28"/>
      <c r="D1391" s="17" t="s">
        <v>295</v>
      </c>
      <c r="E1391" s="10">
        <f t="shared" ref="E1391:M1391" si="435">E1411+E1471</f>
        <v>0</v>
      </c>
      <c r="F1391" s="10">
        <f t="shared" si="435"/>
        <v>0</v>
      </c>
      <c r="G1391" s="10">
        <f t="shared" si="435"/>
        <v>0</v>
      </c>
      <c r="H1391" s="159">
        <f t="shared" si="435"/>
        <v>0</v>
      </c>
      <c r="I1391" s="159">
        <f t="shared" si="435"/>
        <v>0</v>
      </c>
      <c r="J1391" s="159">
        <f t="shared" si="435"/>
        <v>0</v>
      </c>
      <c r="K1391" s="113">
        <f t="shared" si="414"/>
        <v>0</v>
      </c>
      <c r="L1391" s="113">
        <f t="shared" si="435"/>
        <v>0</v>
      </c>
      <c r="M1391" s="113">
        <f t="shared" si="435"/>
        <v>0</v>
      </c>
      <c r="N1391" s="3">
        <v>5</v>
      </c>
    </row>
    <row r="1392" spans="1:24" s="3" customFormat="1" ht="0.75" customHeight="1">
      <c r="A1392" s="3" t="s">
        <v>289</v>
      </c>
      <c r="C1392" s="12"/>
      <c r="D1392" s="16" t="s">
        <v>290</v>
      </c>
      <c r="E1392" s="176">
        <f t="shared" ref="E1392:M1392" si="436">E1412+E1472</f>
        <v>0</v>
      </c>
      <c r="F1392" s="176">
        <f t="shared" si="436"/>
        <v>0</v>
      </c>
      <c r="G1392" s="5">
        <f t="shared" si="436"/>
        <v>0</v>
      </c>
      <c r="H1392" s="157">
        <f t="shared" si="436"/>
        <v>0</v>
      </c>
      <c r="I1392" s="157">
        <f t="shared" si="436"/>
        <v>0</v>
      </c>
      <c r="J1392" s="157">
        <f t="shared" si="436"/>
        <v>0</v>
      </c>
      <c r="K1392" s="110">
        <f t="shared" si="414"/>
        <v>0</v>
      </c>
      <c r="L1392" s="110">
        <f t="shared" si="436"/>
        <v>0</v>
      </c>
      <c r="M1392" s="110">
        <f t="shared" si="436"/>
        <v>0</v>
      </c>
      <c r="N1392" s="3">
        <v>6</v>
      </c>
      <c r="P1392" s="4"/>
      <c r="Q1392" s="4"/>
      <c r="R1392" s="4"/>
      <c r="S1392" s="4"/>
      <c r="T1392" s="4"/>
      <c r="U1392" s="4"/>
      <c r="V1392" s="4"/>
      <c r="W1392" s="4"/>
      <c r="X1392" s="4"/>
    </row>
    <row r="1393" spans="1:24" s="3" customFormat="1" hidden="1">
      <c r="A1393" s="3" t="s">
        <v>289</v>
      </c>
      <c r="C1393" s="12"/>
      <c r="D1393" s="16" t="s">
        <v>102</v>
      </c>
      <c r="E1393" s="5">
        <f t="shared" ref="E1393:M1393" si="437">E1413+E1473</f>
        <v>0</v>
      </c>
      <c r="F1393" s="5">
        <f t="shared" si="437"/>
        <v>0</v>
      </c>
      <c r="G1393" s="5">
        <f t="shared" si="437"/>
        <v>0</v>
      </c>
      <c r="H1393" s="110">
        <f t="shared" si="437"/>
        <v>0</v>
      </c>
      <c r="I1393" s="110">
        <f t="shared" si="437"/>
        <v>0</v>
      </c>
      <c r="J1393" s="110">
        <f t="shared" si="437"/>
        <v>0</v>
      </c>
      <c r="K1393" s="110">
        <f t="shared" si="414"/>
        <v>0</v>
      </c>
      <c r="L1393" s="110">
        <f t="shared" si="437"/>
        <v>0</v>
      </c>
      <c r="M1393" s="110">
        <f t="shared" si="437"/>
        <v>0</v>
      </c>
      <c r="N1393" s="3">
        <v>7</v>
      </c>
      <c r="P1393" s="4"/>
      <c r="Q1393" s="4"/>
      <c r="R1393" s="4"/>
      <c r="S1393" s="4"/>
      <c r="T1393" s="4"/>
      <c r="U1393" s="4"/>
      <c r="V1393" s="4"/>
      <c r="W1393" s="4"/>
      <c r="X1393" s="4"/>
    </row>
    <row r="1394" spans="1:24" s="3" customFormat="1" hidden="1">
      <c r="A1394" s="3" t="s">
        <v>289</v>
      </c>
      <c r="C1394" s="12"/>
      <c r="D1394" s="16" t="s">
        <v>101</v>
      </c>
      <c r="E1394" s="5">
        <f t="shared" ref="E1394:M1394" si="438">E1414+E1474</f>
        <v>0</v>
      </c>
      <c r="F1394" s="5">
        <f t="shared" si="438"/>
        <v>0</v>
      </c>
      <c r="G1394" s="5">
        <f t="shared" si="438"/>
        <v>0</v>
      </c>
      <c r="H1394" s="110">
        <f t="shared" si="438"/>
        <v>0</v>
      </c>
      <c r="I1394" s="110">
        <f t="shared" si="438"/>
        <v>0</v>
      </c>
      <c r="J1394" s="110">
        <f t="shared" si="438"/>
        <v>0</v>
      </c>
      <c r="K1394" s="110">
        <f t="shared" si="414"/>
        <v>0</v>
      </c>
      <c r="L1394" s="110">
        <f t="shared" si="438"/>
        <v>0</v>
      </c>
      <c r="M1394" s="110">
        <f t="shared" si="438"/>
        <v>0</v>
      </c>
      <c r="N1394" s="3">
        <v>8</v>
      </c>
      <c r="P1394" s="4"/>
      <c r="Q1394" s="4"/>
      <c r="R1394" s="4"/>
      <c r="S1394" s="4"/>
      <c r="T1394" s="4"/>
      <c r="U1394" s="4"/>
      <c r="V1394" s="4"/>
      <c r="W1394" s="4"/>
      <c r="X1394" s="4"/>
    </row>
    <row r="1395" spans="1:24" s="3" customFormat="1" hidden="1">
      <c r="A1395" s="3" t="s">
        <v>289</v>
      </c>
      <c r="C1395" s="12"/>
      <c r="D1395" s="16" t="s">
        <v>291</v>
      </c>
      <c r="E1395" s="5">
        <f t="shared" ref="E1395:M1395" si="439">E1415+E1475</f>
        <v>0</v>
      </c>
      <c r="F1395" s="5">
        <f t="shared" si="439"/>
        <v>0</v>
      </c>
      <c r="G1395" s="5">
        <f t="shared" si="439"/>
        <v>0</v>
      </c>
      <c r="H1395" s="110">
        <f t="shared" si="439"/>
        <v>0</v>
      </c>
      <c r="I1395" s="110">
        <f t="shared" si="439"/>
        <v>0</v>
      </c>
      <c r="J1395" s="110">
        <f t="shared" si="439"/>
        <v>0</v>
      </c>
      <c r="K1395" s="110">
        <f t="shared" si="414"/>
        <v>0</v>
      </c>
      <c r="L1395" s="110">
        <f t="shared" si="439"/>
        <v>0</v>
      </c>
      <c r="M1395" s="110">
        <f t="shared" si="439"/>
        <v>0</v>
      </c>
      <c r="N1395" s="3">
        <v>9</v>
      </c>
      <c r="P1395" s="4"/>
      <c r="Q1395" s="4"/>
      <c r="R1395" s="4"/>
      <c r="S1395" s="4"/>
      <c r="T1395" s="4"/>
      <c r="U1395" s="4"/>
      <c r="V1395" s="4"/>
      <c r="W1395" s="4"/>
      <c r="X1395" s="4"/>
    </row>
    <row r="1396" spans="1:24" s="3" customFormat="1" hidden="1">
      <c r="A1396" s="3" t="s">
        <v>289</v>
      </c>
      <c r="C1396" s="12"/>
      <c r="D1396" s="16" t="s">
        <v>100</v>
      </c>
      <c r="E1396" s="5">
        <f t="shared" ref="E1396:M1396" si="440">E1416+E1476</f>
        <v>0</v>
      </c>
      <c r="F1396" s="5">
        <f t="shared" si="440"/>
        <v>0</v>
      </c>
      <c r="G1396" s="5">
        <f t="shared" si="440"/>
        <v>0</v>
      </c>
      <c r="H1396" s="110">
        <f t="shared" si="440"/>
        <v>0</v>
      </c>
      <c r="I1396" s="110">
        <f t="shared" si="440"/>
        <v>0</v>
      </c>
      <c r="J1396" s="110">
        <f t="shared" si="440"/>
        <v>0</v>
      </c>
      <c r="K1396" s="110">
        <f t="shared" si="414"/>
        <v>0</v>
      </c>
      <c r="L1396" s="110">
        <f t="shared" si="440"/>
        <v>0</v>
      </c>
      <c r="M1396" s="110">
        <f t="shared" si="440"/>
        <v>0</v>
      </c>
      <c r="N1396" s="3">
        <v>10</v>
      </c>
      <c r="P1396" s="4"/>
      <c r="Q1396" s="4"/>
      <c r="R1396" s="4"/>
      <c r="S1396" s="4"/>
      <c r="T1396" s="4"/>
      <c r="U1396" s="4"/>
      <c r="V1396" s="4"/>
      <c r="W1396" s="4"/>
      <c r="X1396" s="4"/>
    </row>
    <row r="1397" spans="1:24" s="3" customFormat="1" ht="33.75" hidden="1">
      <c r="A1397" s="3" t="s">
        <v>289</v>
      </c>
      <c r="C1397" s="12"/>
      <c r="D1397" s="16" t="s">
        <v>292</v>
      </c>
      <c r="E1397" s="5">
        <f t="shared" ref="E1397:M1397" si="441">E1417+E1477</f>
        <v>0</v>
      </c>
      <c r="F1397" s="5">
        <f t="shared" si="441"/>
        <v>0</v>
      </c>
      <c r="G1397" s="5">
        <f t="shared" si="441"/>
        <v>0</v>
      </c>
      <c r="H1397" s="110">
        <f t="shared" si="441"/>
        <v>0</v>
      </c>
      <c r="I1397" s="110">
        <f t="shared" si="441"/>
        <v>0</v>
      </c>
      <c r="J1397" s="110">
        <f t="shared" si="441"/>
        <v>0</v>
      </c>
      <c r="K1397" s="110">
        <f t="shared" si="414"/>
        <v>0</v>
      </c>
      <c r="L1397" s="110">
        <f t="shared" si="441"/>
        <v>0</v>
      </c>
      <c r="M1397" s="110">
        <f t="shared" si="441"/>
        <v>0</v>
      </c>
      <c r="N1397" s="3">
        <v>11</v>
      </c>
      <c r="P1397" s="4"/>
      <c r="Q1397" s="4"/>
      <c r="R1397" s="4"/>
      <c r="S1397" s="4"/>
      <c r="T1397" s="4"/>
      <c r="U1397" s="4"/>
      <c r="V1397" s="4"/>
      <c r="W1397" s="4"/>
      <c r="X1397" s="4"/>
    </row>
    <row r="1398" spans="1:24" s="3" customFormat="1" ht="33.75" hidden="1">
      <c r="A1398" s="3" t="s">
        <v>289</v>
      </c>
      <c r="C1398" s="12"/>
      <c r="D1398" s="16" t="s">
        <v>293</v>
      </c>
      <c r="E1398" s="5">
        <f t="shared" ref="E1398:M1398" si="442">E1418+E1478</f>
        <v>0</v>
      </c>
      <c r="F1398" s="5">
        <f t="shared" si="442"/>
        <v>0</v>
      </c>
      <c r="G1398" s="5">
        <f t="shared" si="442"/>
        <v>0</v>
      </c>
      <c r="H1398" s="110">
        <f t="shared" si="442"/>
        <v>0</v>
      </c>
      <c r="I1398" s="110">
        <f t="shared" si="442"/>
        <v>0</v>
      </c>
      <c r="J1398" s="110">
        <f t="shared" si="442"/>
        <v>0</v>
      </c>
      <c r="K1398" s="110">
        <f t="shared" si="414"/>
        <v>0</v>
      </c>
      <c r="L1398" s="110">
        <f t="shared" si="442"/>
        <v>0</v>
      </c>
      <c r="M1398" s="110">
        <f t="shared" si="442"/>
        <v>0</v>
      </c>
      <c r="N1398" s="3">
        <v>12</v>
      </c>
      <c r="P1398" s="4"/>
      <c r="Q1398" s="4"/>
      <c r="R1398" s="4"/>
      <c r="S1398" s="4"/>
      <c r="T1398" s="4"/>
      <c r="U1398" s="4"/>
      <c r="V1398" s="4"/>
      <c r="W1398" s="4"/>
      <c r="X1398" s="4"/>
    </row>
    <row r="1399" spans="1:24" s="3" customFormat="1" ht="22.5">
      <c r="A1399" s="3" t="s">
        <v>289</v>
      </c>
      <c r="C1399" s="12"/>
      <c r="D1399" s="16" t="s">
        <v>294</v>
      </c>
      <c r="E1399" s="176">
        <f t="shared" ref="E1399:M1399" si="443">E1419+E1479</f>
        <v>0</v>
      </c>
      <c r="F1399" s="176">
        <f t="shared" si="443"/>
        <v>0</v>
      </c>
      <c r="G1399" s="5">
        <f t="shared" si="443"/>
        <v>0</v>
      </c>
      <c r="H1399" s="157">
        <f t="shared" si="443"/>
        <v>0</v>
      </c>
      <c r="I1399" s="157">
        <f t="shared" si="443"/>
        <v>0</v>
      </c>
      <c r="J1399" s="157">
        <f t="shared" si="443"/>
        <v>0</v>
      </c>
      <c r="K1399" s="110">
        <f t="shared" si="414"/>
        <v>0</v>
      </c>
      <c r="L1399" s="110">
        <f t="shared" si="443"/>
        <v>0</v>
      </c>
      <c r="M1399" s="110">
        <f t="shared" si="443"/>
        <v>0</v>
      </c>
      <c r="N1399" s="3">
        <v>13</v>
      </c>
      <c r="P1399" s="4"/>
      <c r="Q1399" s="4"/>
      <c r="R1399" s="4"/>
      <c r="S1399" s="4"/>
      <c r="T1399" s="4"/>
      <c r="U1399" s="4"/>
      <c r="V1399" s="4"/>
      <c r="W1399" s="4"/>
      <c r="X1399" s="4"/>
    </row>
    <row r="1400" spans="1:24" s="3" customFormat="1">
      <c r="A1400" s="3" t="str">
        <f t="shared" ref="A1400:A1411" si="444">IF((E1400+H1400+K1400)&gt;0,"a","b")</f>
        <v>b</v>
      </c>
      <c r="C1400" s="12"/>
      <c r="D1400" s="17" t="s">
        <v>296</v>
      </c>
      <c r="E1400" s="10">
        <f t="shared" ref="E1400:M1400" si="445">E1420+E1480</f>
        <v>0</v>
      </c>
      <c r="F1400" s="10">
        <f t="shared" si="445"/>
        <v>0</v>
      </c>
      <c r="G1400" s="10">
        <f t="shared" si="445"/>
        <v>0</v>
      </c>
      <c r="H1400" s="159">
        <f t="shared" si="445"/>
        <v>0</v>
      </c>
      <c r="I1400" s="159">
        <f t="shared" si="445"/>
        <v>0</v>
      </c>
      <c r="J1400" s="159">
        <f t="shared" si="445"/>
        <v>0</v>
      </c>
      <c r="K1400" s="113">
        <f t="shared" si="414"/>
        <v>0</v>
      </c>
      <c r="L1400" s="113">
        <f t="shared" si="445"/>
        <v>0</v>
      </c>
      <c r="M1400" s="113">
        <f t="shared" si="445"/>
        <v>0</v>
      </c>
      <c r="N1400" s="3">
        <v>14</v>
      </c>
      <c r="P1400" s="4"/>
      <c r="Q1400" s="4"/>
      <c r="R1400" s="4"/>
      <c r="S1400" s="4"/>
      <c r="T1400" s="4"/>
      <c r="U1400" s="4"/>
      <c r="V1400" s="4"/>
      <c r="W1400" s="4"/>
      <c r="X1400" s="4"/>
    </row>
    <row r="1401" spans="1:24">
      <c r="A1401" s="21" t="str">
        <f t="shared" si="444"/>
        <v>a</v>
      </c>
      <c r="C1401" s="28"/>
      <c r="D1401" s="17" t="s">
        <v>297</v>
      </c>
      <c r="E1401" s="10">
        <f t="shared" ref="E1401:M1401" si="446">E1421+E1481</f>
        <v>205.09299999999999</v>
      </c>
      <c r="F1401" s="10">
        <f t="shared" si="446"/>
        <v>205.09299999999999</v>
      </c>
      <c r="G1401" s="10">
        <f t="shared" si="446"/>
        <v>0</v>
      </c>
      <c r="H1401" s="159">
        <f t="shared" si="446"/>
        <v>244.2</v>
      </c>
      <c r="I1401" s="159">
        <f t="shared" si="446"/>
        <v>244.2</v>
      </c>
      <c r="J1401" s="159">
        <f t="shared" si="446"/>
        <v>0</v>
      </c>
      <c r="K1401" s="113">
        <f t="shared" si="414"/>
        <v>47.792000000000002</v>
      </c>
      <c r="L1401" s="113">
        <f t="shared" si="446"/>
        <v>47.792000000000002</v>
      </c>
      <c r="M1401" s="113">
        <f t="shared" si="446"/>
        <v>0</v>
      </c>
      <c r="N1401" s="3">
        <v>15</v>
      </c>
    </row>
    <row r="1402" spans="1:24" s="3" customFormat="1">
      <c r="A1402" s="3" t="str">
        <f t="shared" si="444"/>
        <v>b</v>
      </c>
      <c r="C1402" s="12"/>
      <c r="D1402" s="17" t="s">
        <v>298</v>
      </c>
      <c r="E1402" s="10">
        <f t="shared" ref="E1402:M1402" si="447">E1422+E1482</f>
        <v>0</v>
      </c>
      <c r="F1402" s="10">
        <f t="shared" si="447"/>
        <v>0</v>
      </c>
      <c r="G1402" s="10">
        <f t="shared" si="447"/>
        <v>0</v>
      </c>
      <c r="H1402" s="159">
        <f t="shared" si="447"/>
        <v>0</v>
      </c>
      <c r="I1402" s="159">
        <f t="shared" si="447"/>
        <v>0</v>
      </c>
      <c r="J1402" s="159">
        <f t="shared" si="447"/>
        <v>0</v>
      </c>
      <c r="K1402" s="113">
        <f t="shared" si="414"/>
        <v>0</v>
      </c>
      <c r="L1402" s="113">
        <f t="shared" si="447"/>
        <v>0</v>
      </c>
      <c r="M1402" s="113">
        <f t="shared" si="447"/>
        <v>0</v>
      </c>
      <c r="N1402" s="3">
        <v>16</v>
      </c>
      <c r="P1402" s="4"/>
      <c r="Q1402" s="4"/>
      <c r="R1402" s="4"/>
      <c r="S1402" s="4"/>
      <c r="T1402" s="4"/>
      <c r="U1402" s="4"/>
      <c r="V1402" s="4"/>
      <c r="W1402" s="4"/>
      <c r="X1402" s="4"/>
    </row>
    <row r="1403" spans="1:24">
      <c r="A1403" s="21" t="str">
        <f t="shared" si="444"/>
        <v>a</v>
      </c>
      <c r="C1403" s="28"/>
      <c r="D1403" s="17" t="s">
        <v>299</v>
      </c>
      <c r="E1403" s="10">
        <f t="shared" ref="E1403:M1403" si="448">E1423+E1483</f>
        <v>1280.1389999999999</v>
      </c>
      <c r="F1403" s="10">
        <f t="shared" si="448"/>
        <v>1280.1389999999999</v>
      </c>
      <c r="G1403" s="10">
        <f t="shared" si="448"/>
        <v>0</v>
      </c>
      <c r="H1403" s="159">
        <f t="shared" si="448"/>
        <v>1763.8</v>
      </c>
      <c r="I1403" s="159">
        <f t="shared" si="448"/>
        <v>1763.8</v>
      </c>
      <c r="J1403" s="159">
        <f t="shared" si="448"/>
        <v>0</v>
      </c>
      <c r="K1403" s="113">
        <f t="shared" si="414"/>
        <v>553.35600000000011</v>
      </c>
      <c r="L1403" s="113">
        <f t="shared" si="448"/>
        <v>553.35600000000011</v>
      </c>
      <c r="M1403" s="113">
        <f t="shared" si="448"/>
        <v>0</v>
      </c>
      <c r="N1403" s="3">
        <v>17</v>
      </c>
    </row>
    <row r="1404" spans="1:24">
      <c r="A1404" s="21" t="str">
        <f t="shared" si="444"/>
        <v>a</v>
      </c>
      <c r="C1404" s="28"/>
      <c r="D1404" s="17" t="s">
        <v>300</v>
      </c>
      <c r="E1404" s="10">
        <f t="shared" ref="E1404:M1404" si="449">E1424+E1484</f>
        <v>5.85</v>
      </c>
      <c r="F1404" s="10">
        <f t="shared" si="449"/>
        <v>5.85</v>
      </c>
      <c r="G1404" s="10">
        <f t="shared" si="449"/>
        <v>0</v>
      </c>
      <c r="H1404" s="159">
        <f t="shared" si="449"/>
        <v>3.55</v>
      </c>
      <c r="I1404" s="159">
        <f t="shared" si="449"/>
        <v>3.55</v>
      </c>
      <c r="J1404" s="159">
        <f t="shared" si="449"/>
        <v>0</v>
      </c>
      <c r="K1404" s="113">
        <f t="shared" si="414"/>
        <v>3.55</v>
      </c>
      <c r="L1404" s="113">
        <f t="shared" si="449"/>
        <v>3.55</v>
      </c>
      <c r="M1404" s="113">
        <f t="shared" si="449"/>
        <v>0</v>
      </c>
      <c r="N1404" s="3">
        <v>18</v>
      </c>
    </row>
    <row r="1405" spans="1:24">
      <c r="A1405" s="21" t="str">
        <f t="shared" si="444"/>
        <v>b</v>
      </c>
      <c r="C1405" s="28"/>
      <c r="D1405" s="23" t="s">
        <v>21</v>
      </c>
      <c r="E1405" s="9">
        <f t="shared" ref="E1405:M1405" si="450">E1425+E1485</f>
        <v>0</v>
      </c>
      <c r="F1405" s="9">
        <f t="shared" si="450"/>
        <v>0</v>
      </c>
      <c r="G1405" s="9">
        <f t="shared" si="450"/>
        <v>0</v>
      </c>
      <c r="H1405" s="158">
        <f t="shared" si="450"/>
        <v>0</v>
      </c>
      <c r="I1405" s="158">
        <f t="shared" si="450"/>
        <v>0</v>
      </c>
      <c r="J1405" s="158">
        <f t="shared" si="450"/>
        <v>0</v>
      </c>
      <c r="K1405" s="112">
        <f t="shared" si="414"/>
        <v>0</v>
      </c>
      <c r="L1405" s="112">
        <f t="shared" si="450"/>
        <v>0</v>
      </c>
      <c r="M1405" s="112">
        <f t="shared" si="450"/>
        <v>0</v>
      </c>
      <c r="N1405" s="3">
        <v>19</v>
      </c>
    </row>
    <row r="1406" spans="1:24" s="3" customFormat="1">
      <c r="A1406" s="3" t="str">
        <f t="shared" si="444"/>
        <v>b</v>
      </c>
      <c r="C1406" s="12"/>
      <c r="D1406" s="18" t="s">
        <v>120</v>
      </c>
      <c r="E1406" s="9">
        <f t="shared" ref="E1406:M1406" si="451">E1426+E1486</f>
        <v>0</v>
      </c>
      <c r="F1406" s="9">
        <f t="shared" si="451"/>
        <v>0</v>
      </c>
      <c r="G1406" s="9">
        <f t="shared" si="451"/>
        <v>0</v>
      </c>
      <c r="H1406" s="158">
        <f t="shared" si="451"/>
        <v>0</v>
      </c>
      <c r="I1406" s="158">
        <f t="shared" si="451"/>
        <v>0</v>
      </c>
      <c r="J1406" s="158">
        <f t="shared" si="451"/>
        <v>0</v>
      </c>
      <c r="K1406" s="112">
        <f t="shared" si="414"/>
        <v>0</v>
      </c>
      <c r="L1406" s="112">
        <f t="shared" si="451"/>
        <v>0</v>
      </c>
      <c r="M1406" s="112">
        <f t="shared" si="451"/>
        <v>0</v>
      </c>
      <c r="N1406" s="3">
        <v>20</v>
      </c>
      <c r="P1406" s="4"/>
      <c r="Q1406" s="4"/>
      <c r="R1406" s="4"/>
      <c r="S1406" s="4"/>
      <c r="T1406" s="4"/>
      <c r="U1406" s="4"/>
      <c r="V1406" s="4"/>
      <c r="W1406" s="4"/>
      <c r="X1406" s="4"/>
    </row>
    <row r="1407" spans="1:24">
      <c r="A1407" s="21" t="str">
        <f t="shared" si="444"/>
        <v>a</v>
      </c>
      <c r="B1407" s="21" t="s">
        <v>114</v>
      </c>
      <c r="C1407" s="7" t="s">
        <v>132</v>
      </c>
      <c r="D1407" s="22" t="s">
        <v>424</v>
      </c>
      <c r="E1407" s="176">
        <f>E1427+E1447</f>
        <v>205.09299999999999</v>
      </c>
      <c r="F1407" s="176">
        <f>F1427+F1447</f>
        <v>205.09299999999999</v>
      </c>
      <c r="G1407" s="5">
        <f>G1427+G1447</f>
        <v>0</v>
      </c>
      <c r="H1407" s="157">
        <f t="shared" ref="H1407:M1407" si="452">H1427+H1447</f>
        <v>244.2</v>
      </c>
      <c r="I1407" s="157">
        <f t="shared" si="452"/>
        <v>244.2</v>
      </c>
      <c r="J1407" s="157">
        <f t="shared" si="452"/>
        <v>0</v>
      </c>
      <c r="K1407" s="110">
        <f t="shared" si="414"/>
        <v>47.792000000000002</v>
      </c>
      <c r="L1407" s="110">
        <f t="shared" si="452"/>
        <v>47.792000000000002</v>
      </c>
      <c r="M1407" s="110">
        <f t="shared" si="452"/>
        <v>0</v>
      </c>
      <c r="N1407" s="3">
        <v>1</v>
      </c>
    </row>
    <row r="1408" spans="1:24">
      <c r="A1408" s="21" t="str">
        <f t="shared" si="444"/>
        <v>a</v>
      </c>
      <c r="C1408" s="28"/>
      <c r="D1408" s="19" t="s">
        <v>99</v>
      </c>
      <c r="E1408" s="161">
        <f t="shared" ref="E1408:M1408" si="453">E1428+E1448</f>
        <v>21</v>
      </c>
      <c r="F1408" s="161">
        <f t="shared" si="453"/>
        <v>21</v>
      </c>
      <c r="G1408" s="161">
        <f t="shared" si="453"/>
        <v>0</v>
      </c>
      <c r="H1408" s="163">
        <f t="shared" si="453"/>
        <v>14</v>
      </c>
      <c r="I1408" s="163">
        <f t="shared" si="453"/>
        <v>14</v>
      </c>
      <c r="J1408" s="204">
        <f t="shared" si="453"/>
        <v>0</v>
      </c>
      <c r="K1408" s="161">
        <f t="shared" si="414"/>
        <v>14</v>
      </c>
      <c r="L1408" s="161">
        <f t="shared" si="453"/>
        <v>14</v>
      </c>
      <c r="M1408" s="111">
        <f t="shared" si="453"/>
        <v>0</v>
      </c>
      <c r="N1408" s="3">
        <v>2</v>
      </c>
    </row>
    <row r="1409" spans="1:24">
      <c r="A1409" s="21" t="str">
        <f t="shared" si="444"/>
        <v>a</v>
      </c>
      <c r="C1409" s="28"/>
      <c r="D1409" s="23" t="s">
        <v>5</v>
      </c>
      <c r="E1409" s="9">
        <f t="shared" ref="E1409:M1409" si="454">E1429+E1449</f>
        <v>205.09299999999999</v>
      </c>
      <c r="F1409" s="9">
        <f t="shared" si="454"/>
        <v>205.09299999999999</v>
      </c>
      <c r="G1409" s="9">
        <f t="shared" si="454"/>
        <v>0</v>
      </c>
      <c r="H1409" s="158">
        <f t="shared" si="454"/>
        <v>244.2</v>
      </c>
      <c r="I1409" s="158">
        <f t="shared" si="454"/>
        <v>244.2</v>
      </c>
      <c r="J1409" s="158">
        <f t="shared" si="454"/>
        <v>0</v>
      </c>
      <c r="K1409" s="112">
        <f t="shared" si="414"/>
        <v>47.792000000000002</v>
      </c>
      <c r="L1409" s="112">
        <f t="shared" si="454"/>
        <v>47.792000000000002</v>
      </c>
      <c r="M1409" s="112">
        <f t="shared" si="454"/>
        <v>0</v>
      </c>
      <c r="N1409" s="3">
        <v>3</v>
      </c>
    </row>
    <row r="1410" spans="1:24">
      <c r="A1410" s="21" t="str">
        <f t="shared" si="444"/>
        <v>b</v>
      </c>
      <c r="C1410" s="28"/>
      <c r="D1410" s="17" t="s">
        <v>301</v>
      </c>
      <c r="E1410" s="10">
        <f t="shared" ref="E1410:M1410" si="455">E1430+E1450</f>
        <v>0</v>
      </c>
      <c r="F1410" s="10">
        <f t="shared" si="455"/>
        <v>0</v>
      </c>
      <c r="G1410" s="10">
        <f t="shared" si="455"/>
        <v>0</v>
      </c>
      <c r="H1410" s="159">
        <f t="shared" si="455"/>
        <v>0</v>
      </c>
      <c r="I1410" s="159">
        <f t="shared" si="455"/>
        <v>0</v>
      </c>
      <c r="J1410" s="159">
        <f t="shared" si="455"/>
        <v>0</v>
      </c>
      <c r="K1410" s="113">
        <f t="shared" si="414"/>
        <v>0</v>
      </c>
      <c r="L1410" s="113">
        <f t="shared" si="455"/>
        <v>0</v>
      </c>
      <c r="M1410" s="113">
        <f t="shared" si="455"/>
        <v>0</v>
      </c>
      <c r="N1410" s="3">
        <v>4</v>
      </c>
    </row>
    <row r="1411" spans="1:24">
      <c r="A1411" s="21" t="str">
        <f t="shared" si="444"/>
        <v>b</v>
      </c>
      <c r="C1411" s="28"/>
      <c r="D1411" s="17" t="s">
        <v>295</v>
      </c>
      <c r="E1411" s="10">
        <f t="shared" ref="E1411:M1411" si="456">E1431+E1451</f>
        <v>0</v>
      </c>
      <c r="F1411" s="10">
        <f t="shared" si="456"/>
        <v>0</v>
      </c>
      <c r="G1411" s="10">
        <f t="shared" si="456"/>
        <v>0</v>
      </c>
      <c r="H1411" s="159">
        <f>I1411+J1411</f>
        <v>0</v>
      </c>
      <c r="I1411" s="159">
        <f t="shared" si="456"/>
        <v>0</v>
      </c>
      <c r="J1411" s="159">
        <f t="shared" si="456"/>
        <v>0</v>
      </c>
      <c r="K1411" s="113">
        <f>L1411+M1411</f>
        <v>0</v>
      </c>
      <c r="L1411" s="113">
        <f t="shared" si="456"/>
        <v>0</v>
      </c>
      <c r="M1411" s="113">
        <f t="shared" si="456"/>
        <v>0</v>
      </c>
      <c r="N1411" s="3">
        <v>5</v>
      </c>
    </row>
    <row r="1412" spans="1:24" s="3" customFormat="1" ht="0.75" customHeight="1">
      <c r="A1412" s="3" t="s">
        <v>289</v>
      </c>
      <c r="C1412" s="12"/>
      <c r="D1412" s="16" t="s">
        <v>290</v>
      </c>
      <c r="E1412" s="176">
        <f t="shared" ref="E1412:M1412" si="457">E1432+E1452</f>
        <v>0</v>
      </c>
      <c r="F1412" s="176">
        <f t="shared" si="457"/>
        <v>0</v>
      </c>
      <c r="G1412" s="5">
        <f t="shared" si="457"/>
        <v>0</v>
      </c>
      <c r="H1412" s="157">
        <f t="shared" si="457"/>
        <v>0</v>
      </c>
      <c r="I1412" s="157">
        <f t="shared" si="457"/>
        <v>0</v>
      </c>
      <c r="J1412" s="157">
        <f t="shared" si="457"/>
        <v>0</v>
      </c>
      <c r="K1412" s="110">
        <f t="shared" si="414"/>
        <v>0</v>
      </c>
      <c r="L1412" s="110">
        <f t="shared" si="457"/>
        <v>0</v>
      </c>
      <c r="M1412" s="110">
        <f t="shared" si="457"/>
        <v>0</v>
      </c>
      <c r="N1412" s="3">
        <v>6</v>
      </c>
      <c r="P1412" s="4"/>
      <c r="Q1412" s="4"/>
      <c r="R1412" s="4"/>
      <c r="S1412" s="4"/>
      <c r="T1412" s="4"/>
      <c r="U1412" s="4"/>
      <c r="V1412" s="4"/>
      <c r="W1412" s="4"/>
      <c r="X1412" s="4"/>
    </row>
    <row r="1413" spans="1:24" s="3" customFormat="1" hidden="1">
      <c r="A1413" s="3" t="s">
        <v>289</v>
      </c>
      <c r="C1413" s="12"/>
      <c r="D1413" s="16" t="s">
        <v>102</v>
      </c>
      <c r="E1413" s="5">
        <f t="shared" ref="E1413:M1413" si="458">E1433+E1453</f>
        <v>0</v>
      </c>
      <c r="F1413" s="5">
        <f t="shared" si="458"/>
        <v>0</v>
      </c>
      <c r="G1413" s="5">
        <f t="shared" si="458"/>
        <v>0</v>
      </c>
      <c r="H1413" s="110">
        <f t="shared" si="458"/>
        <v>0</v>
      </c>
      <c r="I1413" s="110">
        <f t="shared" si="458"/>
        <v>0</v>
      </c>
      <c r="J1413" s="110">
        <f t="shared" si="458"/>
        <v>0</v>
      </c>
      <c r="K1413" s="110">
        <f t="shared" si="414"/>
        <v>0</v>
      </c>
      <c r="L1413" s="110">
        <f t="shared" si="458"/>
        <v>0</v>
      </c>
      <c r="M1413" s="110">
        <f t="shared" si="458"/>
        <v>0</v>
      </c>
      <c r="N1413" s="3">
        <v>7</v>
      </c>
      <c r="P1413" s="4"/>
      <c r="Q1413" s="4"/>
      <c r="R1413" s="4"/>
      <c r="S1413" s="4"/>
      <c r="T1413" s="4"/>
      <c r="U1413" s="4"/>
      <c r="V1413" s="4"/>
      <c r="W1413" s="4"/>
      <c r="X1413" s="4"/>
    </row>
    <row r="1414" spans="1:24" s="3" customFormat="1" hidden="1">
      <c r="A1414" s="3" t="s">
        <v>289</v>
      </c>
      <c r="C1414" s="12"/>
      <c r="D1414" s="16" t="s">
        <v>101</v>
      </c>
      <c r="E1414" s="5">
        <f t="shared" ref="E1414:M1414" si="459">E1434+E1454</f>
        <v>0</v>
      </c>
      <c r="F1414" s="5">
        <f t="shared" si="459"/>
        <v>0</v>
      </c>
      <c r="G1414" s="5">
        <f t="shared" si="459"/>
        <v>0</v>
      </c>
      <c r="H1414" s="110">
        <f t="shared" si="459"/>
        <v>0</v>
      </c>
      <c r="I1414" s="110">
        <f t="shared" si="459"/>
        <v>0</v>
      </c>
      <c r="J1414" s="110">
        <f t="shared" si="459"/>
        <v>0</v>
      </c>
      <c r="K1414" s="110">
        <f t="shared" si="414"/>
        <v>0</v>
      </c>
      <c r="L1414" s="110">
        <f t="shared" si="459"/>
        <v>0</v>
      </c>
      <c r="M1414" s="110">
        <f t="shared" si="459"/>
        <v>0</v>
      </c>
      <c r="N1414" s="3">
        <v>8</v>
      </c>
      <c r="P1414" s="4"/>
      <c r="Q1414" s="4"/>
      <c r="R1414" s="4"/>
      <c r="S1414" s="4"/>
      <c r="T1414" s="4"/>
      <c r="U1414" s="4"/>
      <c r="V1414" s="4"/>
      <c r="W1414" s="4"/>
      <c r="X1414" s="4"/>
    </row>
    <row r="1415" spans="1:24" s="3" customFormat="1" hidden="1">
      <c r="A1415" s="3" t="s">
        <v>289</v>
      </c>
      <c r="C1415" s="12"/>
      <c r="D1415" s="16" t="s">
        <v>291</v>
      </c>
      <c r="E1415" s="5">
        <f t="shared" ref="E1415:M1415" si="460">E1435+E1455</f>
        <v>0</v>
      </c>
      <c r="F1415" s="5">
        <f t="shared" si="460"/>
        <v>0</v>
      </c>
      <c r="G1415" s="5">
        <f t="shared" si="460"/>
        <v>0</v>
      </c>
      <c r="H1415" s="110">
        <f t="shared" si="460"/>
        <v>0</v>
      </c>
      <c r="I1415" s="110">
        <f t="shared" si="460"/>
        <v>0</v>
      </c>
      <c r="J1415" s="110">
        <f t="shared" si="460"/>
        <v>0</v>
      </c>
      <c r="K1415" s="110">
        <f t="shared" si="414"/>
        <v>0</v>
      </c>
      <c r="L1415" s="110">
        <f t="shared" si="460"/>
        <v>0</v>
      </c>
      <c r="M1415" s="110">
        <f t="shared" si="460"/>
        <v>0</v>
      </c>
      <c r="N1415" s="3">
        <v>9</v>
      </c>
      <c r="P1415" s="4"/>
      <c r="Q1415" s="4"/>
      <c r="R1415" s="4"/>
      <c r="S1415" s="4"/>
      <c r="T1415" s="4"/>
      <c r="U1415" s="4"/>
      <c r="V1415" s="4"/>
      <c r="W1415" s="4"/>
      <c r="X1415" s="4"/>
    </row>
    <row r="1416" spans="1:24" s="3" customFormat="1" hidden="1">
      <c r="A1416" s="3" t="s">
        <v>289</v>
      </c>
      <c r="C1416" s="12"/>
      <c r="D1416" s="16" t="s">
        <v>100</v>
      </c>
      <c r="E1416" s="5">
        <f t="shared" ref="E1416:M1416" si="461">E1436+E1456</f>
        <v>0</v>
      </c>
      <c r="F1416" s="5">
        <f t="shared" si="461"/>
        <v>0</v>
      </c>
      <c r="G1416" s="5">
        <f t="shared" si="461"/>
        <v>0</v>
      </c>
      <c r="H1416" s="110">
        <f t="shared" si="461"/>
        <v>0</v>
      </c>
      <c r="I1416" s="110">
        <f t="shared" si="461"/>
        <v>0</v>
      </c>
      <c r="J1416" s="110">
        <f t="shared" si="461"/>
        <v>0</v>
      </c>
      <c r="K1416" s="110">
        <f t="shared" si="414"/>
        <v>0</v>
      </c>
      <c r="L1416" s="110">
        <f t="shared" si="461"/>
        <v>0</v>
      </c>
      <c r="M1416" s="110">
        <f t="shared" si="461"/>
        <v>0</v>
      </c>
      <c r="N1416" s="3">
        <v>10</v>
      </c>
      <c r="P1416" s="4"/>
      <c r="Q1416" s="4"/>
      <c r="R1416" s="4"/>
      <c r="S1416" s="4"/>
      <c r="T1416" s="4"/>
      <c r="U1416" s="4"/>
      <c r="V1416" s="4"/>
      <c r="W1416" s="4"/>
      <c r="X1416" s="4"/>
    </row>
    <row r="1417" spans="1:24" s="3" customFormat="1" ht="33.75" hidden="1">
      <c r="A1417" s="3" t="s">
        <v>289</v>
      </c>
      <c r="C1417" s="12"/>
      <c r="D1417" s="16" t="s">
        <v>292</v>
      </c>
      <c r="E1417" s="5">
        <f t="shared" ref="E1417:M1417" si="462">E1437+E1457</f>
        <v>0</v>
      </c>
      <c r="F1417" s="5">
        <f t="shared" si="462"/>
        <v>0</v>
      </c>
      <c r="G1417" s="5">
        <f t="shared" si="462"/>
        <v>0</v>
      </c>
      <c r="H1417" s="110">
        <f t="shared" si="462"/>
        <v>0</v>
      </c>
      <c r="I1417" s="110">
        <f t="shared" si="462"/>
        <v>0</v>
      </c>
      <c r="J1417" s="110">
        <f t="shared" si="462"/>
        <v>0</v>
      </c>
      <c r="K1417" s="110">
        <f t="shared" si="414"/>
        <v>0</v>
      </c>
      <c r="L1417" s="110">
        <f t="shared" si="462"/>
        <v>0</v>
      </c>
      <c r="M1417" s="110">
        <f t="shared" si="462"/>
        <v>0</v>
      </c>
      <c r="N1417" s="3">
        <v>11</v>
      </c>
      <c r="P1417" s="4"/>
      <c r="Q1417" s="4"/>
      <c r="R1417" s="4"/>
      <c r="S1417" s="4"/>
      <c r="T1417" s="4"/>
      <c r="U1417" s="4"/>
      <c r="V1417" s="4"/>
      <c r="W1417" s="4"/>
      <c r="X1417" s="4"/>
    </row>
    <row r="1418" spans="1:24" s="3" customFormat="1" ht="33.75" hidden="1">
      <c r="A1418" s="3" t="s">
        <v>289</v>
      </c>
      <c r="C1418" s="12"/>
      <c r="D1418" s="16" t="s">
        <v>293</v>
      </c>
      <c r="E1418" s="5">
        <f t="shared" ref="E1418:M1418" si="463">E1438+E1458</f>
        <v>0</v>
      </c>
      <c r="F1418" s="5">
        <f t="shared" si="463"/>
        <v>0</v>
      </c>
      <c r="G1418" s="5">
        <f t="shared" si="463"/>
        <v>0</v>
      </c>
      <c r="H1418" s="110">
        <f t="shared" si="463"/>
        <v>0</v>
      </c>
      <c r="I1418" s="110">
        <f t="shared" si="463"/>
        <v>0</v>
      </c>
      <c r="J1418" s="110">
        <f t="shared" si="463"/>
        <v>0</v>
      </c>
      <c r="K1418" s="110">
        <f t="shared" si="414"/>
        <v>0</v>
      </c>
      <c r="L1418" s="110">
        <f t="shared" si="463"/>
        <v>0</v>
      </c>
      <c r="M1418" s="110">
        <f t="shared" si="463"/>
        <v>0</v>
      </c>
      <c r="N1418" s="3">
        <v>12</v>
      </c>
      <c r="P1418" s="4"/>
      <c r="Q1418" s="4"/>
      <c r="R1418" s="4"/>
      <c r="S1418" s="4"/>
      <c r="T1418" s="4"/>
      <c r="U1418" s="4"/>
      <c r="V1418" s="4"/>
      <c r="W1418" s="4"/>
      <c r="X1418" s="4"/>
    </row>
    <row r="1419" spans="1:24" s="3" customFormat="1" ht="22.5">
      <c r="A1419" s="3" t="s">
        <v>289</v>
      </c>
      <c r="C1419" s="12"/>
      <c r="D1419" s="16" t="s">
        <v>294</v>
      </c>
      <c r="E1419" s="176">
        <f t="shared" ref="E1419:M1419" si="464">E1439+E1459</f>
        <v>0</v>
      </c>
      <c r="F1419" s="176">
        <f t="shared" si="464"/>
        <v>0</v>
      </c>
      <c r="G1419" s="5">
        <f t="shared" si="464"/>
        <v>0</v>
      </c>
      <c r="H1419" s="157">
        <f>I1419+J1419</f>
        <v>0</v>
      </c>
      <c r="I1419" s="157">
        <f t="shared" si="464"/>
        <v>0</v>
      </c>
      <c r="J1419" s="157">
        <f t="shared" si="464"/>
        <v>0</v>
      </c>
      <c r="K1419" s="110">
        <f>L1419+M1419</f>
        <v>0</v>
      </c>
      <c r="L1419" s="110">
        <f t="shared" si="464"/>
        <v>0</v>
      </c>
      <c r="M1419" s="110">
        <f t="shared" si="464"/>
        <v>0</v>
      </c>
      <c r="N1419" s="3">
        <v>13</v>
      </c>
      <c r="P1419" s="4"/>
      <c r="Q1419" s="4"/>
      <c r="R1419" s="4"/>
      <c r="S1419" s="4"/>
      <c r="T1419" s="4"/>
      <c r="U1419" s="4"/>
      <c r="V1419" s="4"/>
      <c r="W1419" s="4"/>
      <c r="X1419" s="4"/>
    </row>
    <row r="1420" spans="1:24" s="3" customFormat="1">
      <c r="A1420" s="3" t="str">
        <f t="shared" ref="A1420:A1431" si="465">IF((E1420+H1420+K1420)&gt;0,"a","b")</f>
        <v>b</v>
      </c>
      <c r="C1420" s="12"/>
      <c r="D1420" s="17" t="s">
        <v>296</v>
      </c>
      <c r="E1420" s="10">
        <f t="shared" ref="E1420:M1420" si="466">E1440+E1460</f>
        <v>0</v>
      </c>
      <c r="F1420" s="10">
        <f t="shared" si="466"/>
        <v>0</v>
      </c>
      <c r="G1420" s="10">
        <f t="shared" si="466"/>
        <v>0</v>
      </c>
      <c r="H1420" s="159">
        <f t="shared" si="466"/>
        <v>0</v>
      </c>
      <c r="I1420" s="159">
        <f t="shared" si="466"/>
        <v>0</v>
      </c>
      <c r="J1420" s="159">
        <f t="shared" si="466"/>
        <v>0</v>
      </c>
      <c r="K1420" s="113">
        <f t="shared" si="414"/>
        <v>0</v>
      </c>
      <c r="L1420" s="113">
        <f t="shared" si="466"/>
        <v>0</v>
      </c>
      <c r="M1420" s="113">
        <f t="shared" si="466"/>
        <v>0</v>
      </c>
      <c r="N1420" s="3">
        <v>14</v>
      </c>
      <c r="P1420" s="4"/>
      <c r="Q1420" s="4"/>
      <c r="R1420" s="4"/>
      <c r="S1420" s="4"/>
      <c r="T1420" s="4"/>
      <c r="U1420" s="4"/>
      <c r="V1420" s="4"/>
      <c r="W1420" s="4"/>
      <c r="X1420" s="4"/>
    </row>
    <row r="1421" spans="1:24" ht="12" customHeight="1">
      <c r="A1421" s="21" t="str">
        <f t="shared" si="465"/>
        <v>a</v>
      </c>
      <c r="C1421" s="28"/>
      <c r="D1421" s="17" t="s">
        <v>297</v>
      </c>
      <c r="E1421" s="10">
        <f t="shared" ref="E1421:M1421" si="467">E1441+E1461</f>
        <v>205.09299999999999</v>
      </c>
      <c r="F1421" s="10">
        <f t="shared" si="467"/>
        <v>205.09299999999999</v>
      </c>
      <c r="G1421" s="10">
        <f t="shared" si="467"/>
        <v>0</v>
      </c>
      <c r="H1421" s="159">
        <f>H1441+H1461</f>
        <v>244.2</v>
      </c>
      <c r="I1421" s="159">
        <f t="shared" si="467"/>
        <v>244.2</v>
      </c>
      <c r="J1421" s="159">
        <f t="shared" si="467"/>
        <v>0</v>
      </c>
      <c r="K1421" s="113">
        <f>L1441+M1461</f>
        <v>47.792000000000002</v>
      </c>
      <c r="L1421" s="113">
        <f t="shared" si="467"/>
        <v>47.792000000000002</v>
      </c>
      <c r="M1421" s="113">
        <f t="shared" si="467"/>
        <v>0</v>
      </c>
      <c r="N1421" s="3">
        <v>15</v>
      </c>
    </row>
    <row r="1422" spans="1:24" s="3" customFormat="1" hidden="1">
      <c r="A1422" s="3" t="str">
        <f t="shared" si="465"/>
        <v>b</v>
      </c>
      <c r="C1422" s="12"/>
      <c r="D1422" s="17" t="s">
        <v>298</v>
      </c>
      <c r="E1422" s="10">
        <f t="shared" ref="E1422:M1422" si="468">E1442+E1462</f>
        <v>0</v>
      </c>
      <c r="F1422" s="10">
        <f t="shared" si="468"/>
        <v>0</v>
      </c>
      <c r="G1422" s="10">
        <f t="shared" si="468"/>
        <v>0</v>
      </c>
      <c r="H1422" s="113">
        <f t="shared" si="468"/>
        <v>0</v>
      </c>
      <c r="I1422" s="113">
        <f t="shared" si="468"/>
        <v>0</v>
      </c>
      <c r="J1422" s="113">
        <f t="shared" si="468"/>
        <v>0</v>
      </c>
      <c r="K1422" s="113">
        <f t="shared" si="414"/>
        <v>0</v>
      </c>
      <c r="L1422" s="113">
        <f t="shared" si="468"/>
        <v>0</v>
      </c>
      <c r="M1422" s="113">
        <f t="shared" si="468"/>
        <v>0</v>
      </c>
      <c r="N1422" s="3">
        <v>16</v>
      </c>
      <c r="P1422" s="4"/>
      <c r="Q1422" s="4"/>
      <c r="R1422" s="4"/>
      <c r="S1422" s="4"/>
      <c r="T1422" s="4"/>
      <c r="U1422" s="4"/>
      <c r="V1422" s="4"/>
      <c r="W1422" s="4"/>
      <c r="X1422" s="4"/>
    </row>
    <row r="1423" spans="1:24" s="3" customFormat="1" hidden="1">
      <c r="A1423" s="3" t="str">
        <f t="shared" si="465"/>
        <v>b</v>
      </c>
      <c r="C1423" s="12"/>
      <c r="D1423" s="17" t="s">
        <v>299</v>
      </c>
      <c r="E1423" s="10">
        <f t="shared" ref="E1423:M1423" si="469">E1443+E1463</f>
        <v>0</v>
      </c>
      <c r="F1423" s="10">
        <f t="shared" si="469"/>
        <v>0</v>
      </c>
      <c r="G1423" s="10">
        <f t="shared" si="469"/>
        <v>0</v>
      </c>
      <c r="H1423" s="113">
        <f t="shared" si="469"/>
        <v>0</v>
      </c>
      <c r="I1423" s="113">
        <f t="shared" si="469"/>
        <v>0</v>
      </c>
      <c r="J1423" s="113">
        <f t="shared" si="469"/>
        <v>0</v>
      </c>
      <c r="K1423" s="113">
        <f t="shared" si="414"/>
        <v>0</v>
      </c>
      <c r="L1423" s="113">
        <f t="shared" si="469"/>
        <v>0</v>
      </c>
      <c r="M1423" s="113">
        <f t="shared" si="469"/>
        <v>0</v>
      </c>
      <c r="N1423" s="3">
        <v>17</v>
      </c>
      <c r="P1423" s="4"/>
      <c r="Q1423" s="4"/>
      <c r="R1423" s="4"/>
      <c r="S1423" s="4"/>
      <c r="T1423" s="4"/>
      <c r="U1423" s="4"/>
      <c r="V1423" s="4"/>
      <c r="W1423" s="4"/>
      <c r="X1423" s="4"/>
    </row>
    <row r="1424" spans="1:24" s="3" customFormat="1" hidden="1">
      <c r="A1424" s="3" t="str">
        <f t="shared" si="465"/>
        <v>b</v>
      </c>
      <c r="C1424" s="12"/>
      <c r="D1424" s="17" t="s">
        <v>300</v>
      </c>
      <c r="E1424" s="10">
        <f t="shared" ref="E1424:M1424" si="470">E1444+E1464</f>
        <v>0</v>
      </c>
      <c r="F1424" s="10">
        <f t="shared" si="470"/>
        <v>0</v>
      </c>
      <c r="G1424" s="10">
        <f t="shared" si="470"/>
        <v>0</v>
      </c>
      <c r="H1424" s="113">
        <f t="shared" si="470"/>
        <v>0</v>
      </c>
      <c r="I1424" s="113">
        <f t="shared" si="470"/>
        <v>0</v>
      </c>
      <c r="J1424" s="113">
        <f t="shared" si="470"/>
        <v>0</v>
      </c>
      <c r="K1424" s="113">
        <f t="shared" si="414"/>
        <v>0</v>
      </c>
      <c r="L1424" s="113">
        <f t="shared" si="470"/>
        <v>0</v>
      </c>
      <c r="M1424" s="113">
        <f t="shared" si="470"/>
        <v>0</v>
      </c>
      <c r="N1424" s="3">
        <v>18</v>
      </c>
      <c r="P1424" s="4"/>
      <c r="Q1424" s="4"/>
      <c r="R1424" s="4"/>
      <c r="S1424" s="4"/>
      <c r="T1424" s="4"/>
      <c r="U1424" s="4"/>
      <c r="V1424" s="4"/>
      <c r="W1424" s="4"/>
      <c r="X1424" s="4"/>
    </row>
    <row r="1425" spans="1:24">
      <c r="A1425" s="21" t="str">
        <f t="shared" si="465"/>
        <v>b</v>
      </c>
      <c r="C1425" s="28"/>
      <c r="D1425" s="23" t="s">
        <v>21</v>
      </c>
      <c r="E1425" s="9">
        <f t="shared" ref="E1425:M1425" si="471">E1445+E1465</f>
        <v>0</v>
      </c>
      <c r="F1425" s="9">
        <f t="shared" si="471"/>
        <v>0</v>
      </c>
      <c r="G1425" s="9">
        <f t="shared" si="471"/>
        <v>0</v>
      </c>
      <c r="H1425" s="158">
        <f t="shared" si="471"/>
        <v>0</v>
      </c>
      <c r="I1425" s="158">
        <f t="shared" si="471"/>
        <v>0</v>
      </c>
      <c r="J1425" s="158">
        <f t="shared" si="471"/>
        <v>0</v>
      </c>
      <c r="K1425" s="112">
        <f t="shared" si="414"/>
        <v>0</v>
      </c>
      <c r="L1425" s="112">
        <f t="shared" si="471"/>
        <v>0</v>
      </c>
      <c r="M1425" s="112">
        <f t="shared" si="471"/>
        <v>0</v>
      </c>
      <c r="N1425" s="3">
        <v>19</v>
      </c>
    </row>
    <row r="1426" spans="1:24" s="3" customFormat="1">
      <c r="A1426" s="3" t="str">
        <f t="shared" si="465"/>
        <v>b</v>
      </c>
      <c r="C1426" s="12"/>
      <c r="D1426" s="18" t="s">
        <v>120</v>
      </c>
      <c r="E1426" s="9">
        <f t="shared" ref="E1426:M1426" si="472">E1446+E1466</f>
        <v>0</v>
      </c>
      <c r="F1426" s="9">
        <f t="shared" si="472"/>
        <v>0</v>
      </c>
      <c r="G1426" s="9">
        <f t="shared" si="472"/>
        <v>0</v>
      </c>
      <c r="H1426" s="158">
        <f t="shared" si="472"/>
        <v>0</v>
      </c>
      <c r="I1426" s="158">
        <f t="shared" si="472"/>
        <v>0</v>
      </c>
      <c r="J1426" s="158">
        <f t="shared" si="472"/>
        <v>0</v>
      </c>
      <c r="K1426" s="112">
        <f t="shared" si="414"/>
        <v>0</v>
      </c>
      <c r="L1426" s="112">
        <f t="shared" si="472"/>
        <v>0</v>
      </c>
      <c r="M1426" s="112">
        <f t="shared" si="472"/>
        <v>0</v>
      </c>
      <c r="N1426" s="3">
        <v>20</v>
      </c>
      <c r="P1426" s="4"/>
      <c r="Q1426" s="4"/>
      <c r="R1426" s="4"/>
      <c r="S1426" s="4"/>
      <c r="T1426" s="4"/>
      <c r="U1426" s="4"/>
      <c r="V1426" s="4"/>
      <c r="W1426" s="4"/>
      <c r="X1426" s="4"/>
    </row>
    <row r="1427" spans="1:24" ht="30" customHeight="1">
      <c r="A1427" s="21" t="str">
        <f t="shared" si="465"/>
        <v>a</v>
      </c>
      <c r="B1427" s="21" t="s">
        <v>114</v>
      </c>
      <c r="C1427" s="7" t="s">
        <v>205</v>
      </c>
      <c r="D1427" s="98" t="s">
        <v>469</v>
      </c>
      <c r="E1427" s="176">
        <f>F1427+G1427</f>
        <v>205.09299999999999</v>
      </c>
      <c r="F1427" s="176">
        <f>F1429+F1445+F1446</f>
        <v>205.09299999999999</v>
      </c>
      <c r="G1427" s="5">
        <f>G1429+G1445+G1446</f>
        <v>0</v>
      </c>
      <c r="H1427" s="157">
        <f>I1427+J1427</f>
        <v>244.2</v>
      </c>
      <c r="I1427" s="157">
        <f>I1429+I1445+I1446</f>
        <v>244.2</v>
      </c>
      <c r="J1427" s="157">
        <f>J1429+J1445+J1446</f>
        <v>0</v>
      </c>
      <c r="K1427" s="110">
        <f t="shared" si="414"/>
        <v>47.792000000000002</v>
      </c>
      <c r="L1427" s="110">
        <f>L1429+L1445+L1446</f>
        <v>47.792000000000002</v>
      </c>
      <c r="M1427" s="110">
        <f>M1429+M1445+M1446</f>
        <v>0</v>
      </c>
      <c r="N1427" s="3">
        <v>1</v>
      </c>
    </row>
    <row r="1428" spans="1:24">
      <c r="A1428" s="21" t="str">
        <f t="shared" si="465"/>
        <v>a</v>
      </c>
      <c r="C1428" s="28"/>
      <c r="D1428" s="19" t="s">
        <v>99</v>
      </c>
      <c r="E1428" s="161">
        <f t="shared" ref="E1428:E1439" si="473">F1428+G1428</f>
        <v>21</v>
      </c>
      <c r="F1428" s="161">
        <v>21</v>
      </c>
      <c r="G1428" s="161"/>
      <c r="H1428" s="163">
        <f t="shared" ref="H1428:H1439" si="474">I1428+J1428</f>
        <v>14</v>
      </c>
      <c r="I1428" s="163">
        <v>14</v>
      </c>
      <c r="J1428" s="204"/>
      <c r="K1428" s="161">
        <f t="shared" si="414"/>
        <v>14</v>
      </c>
      <c r="L1428" s="161">
        <v>14</v>
      </c>
      <c r="M1428" s="111"/>
      <c r="N1428" s="3">
        <v>2</v>
      </c>
    </row>
    <row r="1429" spans="1:24">
      <c r="A1429" s="21" t="str">
        <f t="shared" si="465"/>
        <v>a</v>
      </c>
      <c r="C1429" s="28"/>
      <c r="D1429" s="23" t="s">
        <v>5</v>
      </c>
      <c r="E1429" s="9">
        <f t="shared" si="473"/>
        <v>205.09299999999999</v>
      </c>
      <c r="F1429" s="9">
        <f>F1430+F1431+F1441+F1442+F1443+F1444</f>
        <v>205.09299999999999</v>
      </c>
      <c r="G1429" s="9">
        <f>G1430+G1431+G1441+G1442+G1443+G1444</f>
        <v>0</v>
      </c>
      <c r="H1429" s="158">
        <f t="shared" si="474"/>
        <v>244.2</v>
      </c>
      <c r="I1429" s="158">
        <f>I1430+I1431+I1441+I1442+I1443+I1444</f>
        <v>244.2</v>
      </c>
      <c r="J1429" s="158">
        <f>J1430+J1431+J1441+J1442+J1443+J1444</f>
        <v>0</v>
      </c>
      <c r="K1429" s="112">
        <f t="shared" si="414"/>
        <v>47.792000000000002</v>
      </c>
      <c r="L1429" s="112">
        <f>L1430+L1431+L1441+L1442+L1443+L1444</f>
        <v>47.792000000000002</v>
      </c>
      <c r="M1429" s="112">
        <f>M1430+M1431+M1441+M1442+M1443+M1444</f>
        <v>0</v>
      </c>
      <c r="N1429" s="3">
        <v>3</v>
      </c>
    </row>
    <row r="1430" spans="1:24" ht="0.75" customHeight="1">
      <c r="A1430" s="21" t="str">
        <f t="shared" si="465"/>
        <v>b</v>
      </c>
      <c r="C1430" s="28"/>
      <c r="D1430" s="17" t="s">
        <v>301</v>
      </c>
      <c r="E1430" s="10">
        <f t="shared" si="473"/>
        <v>0</v>
      </c>
      <c r="F1430" s="10"/>
      <c r="G1430" s="10"/>
      <c r="H1430" s="159">
        <f t="shared" si="474"/>
        <v>0</v>
      </c>
      <c r="I1430" s="159"/>
      <c r="J1430" s="159"/>
      <c r="K1430" s="113">
        <f t="shared" si="414"/>
        <v>0</v>
      </c>
      <c r="L1430" s="113"/>
      <c r="M1430" s="113"/>
      <c r="N1430" s="3">
        <v>4</v>
      </c>
    </row>
    <row r="1431" spans="1:24" hidden="1">
      <c r="A1431" s="21" t="str">
        <f t="shared" si="465"/>
        <v>b</v>
      </c>
      <c r="C1431" s="28"/>
      <c r="D1431" s="17" t="s">
        <v>295</v>
      </c>
      <c r="E1431" s="10">
        <f t="shared" si="473"/>
        <v>0</v>
      </c>
      <c r="F1431" s="10">
        <f>F1432+F1433+F1434+F1435+F1436+F1437+F1438+F1439</f>
        <v>0</v>
      </c>
      <c r="G1431" s="10">
        <f>G1432+G1433+G1434+G1435+G1436+G1437+G1438+G1439</f>
        <v>0</v>
      </c>
      <c r="H1431" s="113">
        <f t="shared" si="474"/>
        <v>0</v>
      </c>
      <c r="I1431" s="113">
        <f>I1432+I1433+I1434+I1435+I1436+I1437+I1438+I1439</f>
        <v>0</v>
      </c>
      <c r="J1431" s="113">
        <f>J1432+J1433+J1434+J1435+J1436+J1437+J1438+J1439</f>
        <v>0</v>
      </c>
      <c r="K1431" s="113">
        <f t="shared" si="414"/>
        <v>0</v>
      </c>
      <c r="L1431" s="113">
        <f>L1432+L1433+L1434+L1435+L1436+L1437+L1438+L1439</f>
        <v>0</v>
      </c>
      <c r="M1431" s="113">
        <f>M1432+M1433+M1434+M1435+M1436+M1437+M1438+M1439</f>
        <v>0</v>
      </c>
      <c r="N1431" s="3">
        <v>5</v>
      </c>
    </row>
    <row r="1432" spans="1:24" s="3" customFormat="1" ht="22.5" hidden="1">
      <c r="A1432" s="3" t="s">
        <v>289</v>
      </c>
      <c r="C1432" s="12"/>
      <c r="D1432" s="16" t="s">
        <v>290</v>
      </c>
      <c r="E1432" s="5">
        <f t="shared" si="473"/>
        <v>0</v>
      </c>
      <c r="F1432" s="5"/>
      <c r="G1432" s="5"/>
      <c r="H1432" s="110">
        <f t="shared" si="474"/>
        <v>0</v>
      </c>
      <c r="I1432" s="110"/>
      <c r="J1432" s="110"/>
      <c r="K1432" s="110">
        <f t="shared" si="414"/>
        <v>0</v>
      </c>
      <c r="L1432" s="110"/>
      <c r="M1432" s="110"/>
      <c r="N1432" s="3">
        <v>6</v>
      </c>
      <c r="P1432" s="4"/>
      <c r="Q1432" s="4"/>
      <c r="R1432" s="4"/>
      <c r="S1432" s="4"/>
      <c r="T1432" s="4"/>
      <c r="U1432" s="4"/>
      <c r="V1432" s="4"/>
      <c r="W1432" s="4"/>
      <c r="X1432" s="4"/>
    </row>
    <row r="1433" spans="1:24" s="3" customFormat="1" hidden="1">
      <c r="A1433" s="3" t="s">
        <v>289</v>
      </c>
      <c r="C1433" s="12"/>
      <c r="D1433" s="16" t="s">
        <v>102</v>
      </c>
      <c r="E1433" s="5">
        <f t="shared" si="473"/>
        <v>0</v>
      </c>
      <c r="F1433" s="5"/>
      <c r="G1433" s="5"/>
      <c r="H1433" s="110">
        <f t="shared" si="474"/>
        <v>0</v>
      </c>
      <c r="I1433" s="110"/>
      <c r="J1433" s="110"/>
      <c r="K1433" s="110">
        <f t="shared" si="414"/>
        <v>0</v>
      </c>
      <c r="L1433" s="110"/>
      <c r="M1433" s="110"/>
      <c r="N1433" s="3">
        <v>7</v>
      </c>
      <c r="P1433" s="4"/>
      <c r="Q1433" s="4"/>
      <c r="R1433" s="4"/>
      <c r="S1433" s="4"/>
      <c r="T1433" s="4"/>
      <c r="U1433" s="4"/>
      <c r="V1433" s="4"/>
      <c r="W1433" s="4"/>
      <c r="X1433" s="4"/>
    </row>
    <row r="1434" spans="1:24" s="3" customFormat="1" hidden="1">
      <c r="A1434" s="3" t="s">
        <v>289</v>
      </c>
      <c r="C1434" s="12"/>
      <c r="D1434" s="16" t="s">
        <v>101</v>
      </c>
      <c r="E1434" s="5">
        <f t="shared" si="473"/>
        <v>0</v>
      </c>
      <c r="F1434" s="5"/>
      <c r="G1434" s="5"/>
      <c r="H1434" s="110">
        <f t="shared" si="474"/>
        <v>0</v>
      </c>
      <c r="I1434" s="110"/>
      <c r="J1434" s="110"/>
      <c r="K1434" s="110">
        <f t="shared" si="414"/>
        <v>0</v>
      </c>
      <c r="L1434" s="110"/>
      <c r="M1434" s="110"/>
      <c r="N1434" s="3">
        <v>8</v>
      </c>
      <c r="P1434" s="4"/>
      <c r="Q1434" s="4"/>
      <c r="R1434" s="4"/>
      <c r="S1434" s="4"/>
      <c r="T1434" s="4"/>
      <c r="U1434" s="4"/>
      <c r="V1434" s="4"/>
      <c r="W1434" s="4"/>
      <c r="X1434" s="4"/>
    </row>
    <row r="1435" spans="1:24" s="3" customFormat="1" hidden="1">
      <c r="A1435" s="3" t="s">
        <v>289</v>
      </c>
      <c r="C1435" s="12"/>
      <c r="D1435" s="16" t="s">
        <v>291</v>
      </c>
      <c r="E1435" s="5">
        <f t="shared" si="473"/>
        <v>0</v>
      </c>
      <c r="F1435" s="5"/>
      <c r="G1435" s="5"/>
      <c r="H1435" s="110">
        <f t="shared" si="474"/>
        <v>0</v>
      </c>
      <c r="I1435" s="110"/>
      <c r="J1435" s="110"/>
      <c r="K1435" s="110">
        <f t="shared" si="414"/>
        <v>0</v>
      </c>
      <c r="L1435" s="110">
        <v>0</v>
      </c>
      <c r="M1435" s="110"/>
      <c r="N1435" s="3">
        <v>9</v>
      </c>
      <c r="P1435" s="4"/>
      <c r="Q1435" s="4"/>
      <c r="R1435" s="4"/>
      <c r="S1435" s="4"/>
      <c r="T1435" s="4"/>
      <c r="U1435" s="4"/>
      <c r="V1435" s="4"/>
      <c r="W1435" s="4"/>
      <c r="X1435" s="4"/>
    </row>
    <row r="1436" spans="1:24" s="3" customFormat="1" hidden="1">
      <c r="A1436" s="3" t="s">
        <v>289</v>
      </c>
      <c r="C1436" s="12"/>
      <c r="D1436" s="16" t="s">
        <v>100</v>
      </c>
      <c r="E1436" s="5">
        <f t="shared" si="473"/>
        <v>0</v>
      </c>
      <c r="F1436" s="5"/>
      <c r="G1436" s="5"/>
      <c r="H1436" s="110">
        <f t="shared" si="474"/>
        <v>0</v>
      </c>
      <c r="I1436" s="110"/>
      <c r="J1436" s="110"/>
      <c r="K1436" s="110">
        <f t="shared" si="414"/>
        <v>0</v>
      </c>
      <c r="L1436" s="110">
        <v>0</v>
      </c>
      <c r="M1436" s="110"/>
      <c r="N1436" s="3">
        <v>10</v>
      </c>
      <c r="P1436" s="4"/>
      <c r="Q1436" s="4"/>
      <c r="R1436" s="4"/>
      <c r="S1436" s="4"/>
      <c r="T1436" s="4"/>
      <c r="U1436" s="4"/>
      <c r="V1436" s="4"/>
      <c r="W1436" s="4"/>
      <c r="X1436" s="4"/>
    </row>
    <row r="1437" spans="1:24" s="3" customFormat="1" ht="33.75" hidden="1">
      <c r="A1437" s="3" t="s">
        <v>289</v>
      </c>
      <c r="C1437" s="12"/>
      <c r="D1437" s="16" t="s">
        <v>292</v>
      </c>
      <c r="E1437" s="5">
        <f t="shared" si="473"/>
        <v>0</v>
      </c>
      <c r="F1437" s="5"/>
      <c r="G1437" s="5"/>
      <c r="H1437" s="110">
        <f t="shared" si="474"/>
        <v>0</v>
      </c>
      <c r="I1437" s="110"/>
      <c r="J1437" s="110"/>
      <c r="K1437" s="110">
        <f t="shared" si="414"/>
        <v>0</v>
      </c>
      <c r="L1437" s="110">
        <v>0</v>
      </c>
      <c r="M1437" s="110"/>
      <c r="N1437" s="3">
        <v>11</v>
      </c>
      <c r="P1437" s="4"/>
      <c r="Q1437" s="4"/>
      <c r="R1437" s="4"/>
      <c r="S1437" s="4"/>
      <c r="T1437" s="4"/>
      <c r="U1437" s="4"/>
      <c r="V1437" s="4"/>
      <c r="W1437" s="4"/>
      <c r="X1437" s="4"/>
    </row>
    <row r="1438" spans="1:24" s="3" customFormat="1" ht="33.75" hidden="1">
      <c r="A1438" s="3" t="s">
        <v>289</v>
      </c>
      <c r="C1438" s="12"/>
      <c r="D1438" s="16" t="s">
        <v>293</v>
      </c>
      <c r="E1438" s="5">
        <f t="shared" si="473"/>
        <v>0</v>
      </c>
      <c r="F1438" s="5"/>
      <c r="G1438" s="5"/>
      <c r="H1438" s="110">
        <f t="shared" si="474"/>
        <v>0</v>
      </c>
      <c r="I1438" s="110"/>
      <c r="J1438" s="110"/>
      <c r="K1438" s="110">
        <f t="shared" si="414"/>
        <v>0</v>
      </c>
      <c r="L1438" s="110"/>
      <c r="M1438" s="110"/>
      <c r="N1438" s="3">
        <v>12</v>
      </c>
      <c r="P1438" s="4"/>
      <c r="Q1438" s="4"/>
      <c r="R1438" s="4"/>
      <c r="S1438" s="4"/>
      <c r="T1438" s="4"/>
      <c r="U1438" s="4"/>
      <c r="V1438" s="4"/>
      <c r="W1438" s="4"/>
      <c r="X1438" s="4"/>
    </row>
    <row r="1439" spans="1:24" s="3" customFormat="1" ht="22.5" hidden="1">
      <c r="A1439" s="3" t="s">
        <v>289</v>
      </c>
      <c r="C1439" s="12"/>
      <c r="D1439" s="16" t="s">
        <v>294</v>
      </c>
      <c r="E1439" s="5">
        <f t="shared" si="473"/>
        <v>0</v>
      </c>
      <c r="F1439" s="5"/>
      <c r="G1439" s="5"/>
      <c r="H1439" s="110">
        <f t="shared" si="474"/>
        <v>0</v>
      </c>
      <c r="I1439" s="110"/>
      <c r="J1439" s="110"/>
      <c r="K1439" s="110">
        <f t="shared" si="414"/>
        <v>0</v>
      </c>
      <c r="L1439" s="110"/>
      <c r="M1439" s="110"/>
      <c r="N1439" s="3">
        <v>13</v>
      </c>
      <c r="P1439" s="4"/>
      <c r="Q1439" s="4"/>
      <c r="R1439" s="4"/>
      <c r="S1439" s="4"/>
      <c r="T1439" s="4"/>
      <c r="U1439" s="4"/>
      <c r="V1439" s="4"/>
      <c r="W1439" s="4"/>
      <c r="X1439" s="4"/>
    </row>
    <row r="1440" spans="1:24" s="3" customFormat="1" hidden="1">
      <c r="A1440" s="3" t="str">
        <f t="shared" ref="A1440:A1503" si="475">IF((E1440+H1440+K1440)&gt;0,"a","b")</f>
        <v>b</v>
      </c>
      <c r="C1440" s="12"/>
      <c r="D1440" s="17" t="s">
        <v>296</v>
      </c>
      <c r="E1440" s="10"/>
      <c r="F1440" s="10"/>
      <c r="G1440" s="10"/>
      <c r="H1440" s="113"/>
      <c r="I1440" s="113"/>
      <c r="J1440" s="113"/>
      <c r="K1440" s="113">
        <f t="shared" si="414"/>
        <v>0</v>
      </c>
      <c r="L1440" s="113"/>
      <c r="M1440" s="113"/>
      <c r="N1440" s="3">
        <v>14</v>
      </c>
      <c r="P1440" s="4"/>
      <c r="Q1440" s="4"/>
      <c r="R1440" s="4"/>
      <c r="S1440" s="4"/>
      <c r="T1440" s="4"/>
      <c r="U1440" s="4"/>
      <c r="V1440" s="4"/>
      <c r="W1440" s="4"/>
      <c r="X1440" s="4"/>
    </row>
    <row r="1441" spans="1:24">
      <c r="A1441" s="21" t="str">
        <f t="shared" si="475"/>
        <v>a</v>
      </c>
      <c r="C1441" s="28"/>
      <c r="D1441" s="17" t="s">
        <v>297</v>
      </c>
      <c r="E1441" s="10">
        <f t="shared" ref="E1441:E1459" si="476">F1441+G1441</f>
        <v>205.09299999999999</v>
      </c>
      <c r="F1441" s="10">
        <v>205.09299999999999</v>
      </c>
      <c r="G1441" s="10"/>
      <c r="H1441" s="159">
        <f t="shared" ref="H1441:H1459" si="477">I1441+J1441</f>
        <v>244.2</v>
      </c>
      <c r="I1441" s="159">
        <v>244.2</v>
      </c>
      <c r="J1441" s="159"/>
      <c r="K1441" s="113">
        <f t="shared" si="414"/>
        <v>47.792000000000002</v>
      </c>
      <c r="L1441" s="113">
        <v>47.792000000000002</v>
      </c>
      <c r="M1441" s="113"/>
      <c r="N1441" s="3">
        <v>15</v>
      </c>
    </row>
    <row r="1442" spans="1:24" s="3" customFormat="1" hidden="1">
      <c r="A1442" s="3" t="str">
        <f t="shared" si="475"/>
        <v>b</v>
      </c>
      <c r="C1442" s="12"/>
      <c r="D1442" s="17" t="s">
        <v>298</v>
      </c>
      <c r="E1442" s="10">
        <f t="shared" si="476"/>
        <v>0</v>
      </c>
      <c r="F1442" s="10"/>
      <c r="G1442" s="10"/>
      <c r="H1442" s="113">
        <f t="shared" si="477"/>
        <v>0</v>
      </c>
      <c r="I1442" s="113"/>
      <c r="J1442" s="113"/>
      <c r="K1442" s="113">
        <f t="shared" si="414"/>
        <v>0</v>
      </c>
      <c r="L1442" s="113"/>
      <c r="M1442" s="113"/>
      <c r="N1442" s="3">
        <v>16</v>
      </c>
      <c r="P1442" s="4"/>
      <c r="Q1442" s="4"/>
      <c r="R1442" s="4"/>
      <c r="S1442" s="4"/>
      <c r="T1442" s="4"/>
      <c r="U1442" s="4"/>
      <c r="V1442" s="4"/>
      <c r="W1442" s="4"/>
      <c r="X1442" s="4"/>
    </row>
    <row r="1443" spans="1:24" s="3" customFormat="1" hidden="1">
      <c r="A1443" s="3" t="str">
        <f t="shared" si="475"/>
        <v>b</v>
      </c>
      <c r="C1443" s="12"/>
      <c r="D1443" s="17" t="s">
        <v>299</v>
      </c>
      <c r="E1443" s="10">
        <f t="shared" si="476"/>
        <v>0</v>
      </c>
      <c r="F1443" s="10"/>
      <c r="G1443" s="10"/>
      <c r="H1443" s="113">
        <f t="shared" si="477"/>
        <v>0</v>
      </c>
      <c r="I1443" s="113"/>
      <c r="J1443" s="113"/>
      <c r="K1443" s="113">
        <f t="shared" si="414"/>
        <v>0</v>
      </c>
      <c r="L1443" s="113"/>
      <c r="M1443" s="113"/>
      <c r="N1443" s="3">
        <v>17</v>
      </c>
      <c r="P1443" s="4"/>
      <c r="Q1443" s="4"/>
      <c r="R1443" s="4"/>
      <c r="S1443" s="4"/>
      <c r="T1443" s="4"/>
      <c r="U1443" s="4"/>
      <c r="V1443" s="4"/>
      <c r="W1443" s="4"/>
      <c r="X1443" s="4"/>
    </row>
    <row r="1444" spans="1:24" s="3" customFormat="1" hidden="1">
      <c r="A1444" s="3" t="str">
        <f t="shared" si="475"/>
        <v>b</v>
      </c>
      <c r="C1444" s="12"/>
      <c r="D1444" s="17" t="s">
        <v>300</v>
      </c>
      <c r="E1444" s="10">
        <f t="shared" si="476"/>
        <v>0</v>
      </c>
      <c r="F1444" s="10"/>
      <c r="G1444" s="10"/>
      <c r="H1444" s="113">
        <f t="shared" si="477"/>
        <v>0</v>
      </c>
      <c r="I1444" s="113"/>
      <c r="J1444" s="113"/>
      <c r="K1444" s="113">
        <f t="shared" ref="K1444:K1507" si="478">L1444+M1444</f>
        <v>0</v>
      </c>
      <c r="L1444" s="113"/>
      <c r="M1444" s="113"/>
      <c r="N1444" s="3">
        <v>18</v>
      </c>
      <c r="P1444" s="4"/>
      <c r="Q1444" s="4"/>
      <c r="R1444" s="4"/>
      <c r="S1444" s="4"/>
      <c r="T1444" s="4"/>
      <c r="U1444" s="4"/>
      <c r="V1444" s="4"/>
      <c r="W1444" s="4"/>
      <c r="X1444" s="4"/>
    </row>
    <row r="1445" spans="1:24" s="3" customFormat="1">
      <c r="A1445" s="3" t="str">
        <f t="shared" si="475"/>
        <v>b</v>
      </c>
      <c r="C1445" s="12"/>
      <c r="D1445" s="18" t="s">
        <v>21</v>
      </c>
      <c r="E1445" s="9">
        <f t="shared" si="476"/>
        <v>0</v>
      </c>
      <c r="F1445" s="9"/>
      <c r="G1445" s="9"/>
      <c r="H1445" s="158">
        <f t="shared" si="477"/>
        <v>0</v>
      </c>
      <c r="I1445" s="158"/>
      <c r="J1445" s="158"/>
      <c r="K1445" s="112">
        <f t="shared" si="478"/>
        <v>0</v>
      </c>
      <c r="L1445" s="112"/>
      <c r="M1445" s="112"/>
      <c r="N1445" s="3">
        <v>19</v>
      </c>
      <c r="P1445" s="4"/>
      <c r="Q1445" s="4"/>
      <c r="R1445" s="4"/>
      <c r="S1445" s="4"/>
      <c r="T1445" s="4"/>
      <c r="U1445" s="4"/>
      <c r="V1445" s="4"/>
      <c r="W1445" s="4"/>
      <c r="X1445" s="4"/>
    </row>
    <row r="1446" spans="1:24" s="3" customFormat="1">
      <c r="A1446" s="3" t="str">
        <f t="shared" si="475"/>
        <v>b</v>
      </c>
      <c r="C1446" s="12"/>
      <c r="D1446" s="18" t="s">
        <v>120</v>
      </c>
      <c r="E1446" s="9">
        <f t="shared" si="476"/>
        <v>0</v>
      </c>
      <c r="F1446" s="9"/>
      <c r="G1446" s="9"/>
      <c r="H1446" s="158">
        <f t="shared" si="477"/>
        <v>0</v>
      </c>
      <c r="I1446" s="158"/>
      <c r="J1446" s="158"/>
      <c r="K1446" s="112">
        <f t="shared" si="478"/>
        <v>0</v>
      </c>
      <c r="L1446" s="112"/>
      <c r="M1446" s="112"/>
      <c r="N1446" s="3">
        <v>20</v>
      </c>
      <c r="P1446" s="4"/>
      <c r="Q1446" s="4"/>
      <c r="R1446" s="4"/>
      <c r="S1446" s="4"/>
      <c r="T1446" s="4"/>
      <c r="U1446" s="4"/>
      <c r="V1446" s="4"/>
      <c r="W1446" s="4"/>
      <c r="X1446" s="4"/>
    </row>
    <row r="1447" spans="1:24" ht="27" customHeight="1">
      <c r="A1447" s="21" t="str">
        <f t="shared" si="475"/>
        <v>b</v>
      </c>
      <c r="B1447" s="21" t="s">
        <v>114</v>
      </c>
      <c r="C1447" s="7" t="s">
        <v>207</v>
      </c>
      <c r="D1447" s="108" t="s">
        <v>474</v>
      </c>
      <c r="E1447" s="176">
        <f t="shared" si="476"/>
        <v>0</v>
      </c>
      <c r="F1447" s="176">
        <f>F1449+F1465+F1466</f>
        <v>0</v>
      </c>
      <c r="G1447" s="5">
        <f>G1449+G1465+G1466</f>
        <v>0</v>
      </c>
      <c r="H1447" s="157">
        <f t="shared" si="477"/>
        <v>0</v>
      </c>
      <c r="I1447" s="157">
        <f>I1449+I1465+I1466</f>
        <v>0</v>
      </c>
      <c r="J1447" s="157">
        <f>J1449+J1465+J1466</f>
        <v>0</v>
      </c>
      <c r="K1447" s="110">
        <f t="shared" si="478"/>
        <v>0</v>
      </c>
      <c r="L1447" s="110">
        <f>L1449+L1465+L1466</f>
        <v>0</v>
      </c>
      <c r="M1447" s="110">
        <f>M1449+M1465+M1466</f>
        <v>0</v>
      </c>
      <c r="N1447" s="3">
        <v>1</v>
      </c>
    </row>
    <row r="1448" spans="1:24" s="3" customFormat="1">
      <c r="A1448" s="3" t="str">
        <f t="shared" si="475"/>
        <v>b</v>
      </c>
      <c r="C1448" s="12"/>
      <c r="D1448" s="19" t="s">
        <v>99</v>
      </c>
      <c r="E1448" s="8">
        <f t="shared" si="476"/>
        <v>0</v>
      </c>
      <c r="F1448" s="8"/>
      <c r="G1448" s="8"/>
      <c r="H1448" s="204">
        <f t="shared" si="477"/>
        <v>0</v>
      </c>
      <c r="I1448" s="204"/>
      <c r="J1448" s="204"/>
      <c r="K1448" s="111">
        <f t="shared" si="478"/>
        <v>0</v>
      </c>
      <c r="L1448" s="111"/>
      <c r="M1448" s="111"/>
      <c r="N1448" s="3">
        <v>2</v>
      </c>
      <c r="P1448" s="4"/>
      <c r="Q1448" s="4"/>
      <c r="R1448" s="4"/>
      <c r="S1448" s="4"/>
      <c r="T1448" s="4"/>
      <c r="U1448" s="4"/>
      <c r="V1448" s="4"/>
      <c r="W1448" s="4"/>
      <c r="X1448" s="4"/>
    </row>
    <row r="1449" spans="1:24" s="3" customFormat="1">
      <c r="A1449" s="3" t="str">
        <f t="shared" si="475"/>
        <v>b</v>
      </c>
      <c r="C1449" s="12"/>
      <c r="D1449" s="18" t="s">
        <v>5</v>
      </c>
      <c r="E1449" s="9">
        <f t="shared" si="476"/>
        <v>0</v>
      </c>
      <c r="F1449" s="9">
        <f>F1450+F1451+F1461+F1462+F1463+F1464</f>
        <v>0</v>
      </c>
      <c r="G1449" s="9">
        <f>G1450+G1451+G1461+G1462+G1463+G1464</f>
        <v>0</v>
      </c>
      <c r="H1449" s="158">
        <f t="shared" si="477"/>
        <v>0</v>
      </c>
      <c r="I1449" s="158">
        <f>I1450+I1451+I1461+I1462+I1463+I1464</f>
        <v>0</v>
      </c>
      <c r="J1449" s="158">
        <f>J1450+J1451+J1461+J1462+J1463+J1464</f>
        <v>0</v>
      </c>
      <c r="K1449" s="112">
        <f t="shared" si="478"/>
        <v>0</v>
      </c>
      <c r="L1449" s="112">
        <f>L1450+L1451+L1461+L1462+L1463+L1464</f>
        <v>0</v>
      </c>
      <c r="M1449" s="112">
        <f>M1450+M1451+M1461+M1462+M1463+M1464</f>
        <v>0</v>
      </c>
      <c r="N1449" s="3">
        <v>3</v>
      </c>
      <c r="P1449" s="4"/>
      <c r="Q1449" s="4"/>
      <c r="R1449" s="4"/>
      <c r="S1449" s="4"/>
      <c r="T1449" s="4"/>
      <c r="U1449" s="4"/>
      <c r="V1449" s="4"/>
      <c r="W1449" s="4"/>
      <c r="X1449" s="4"/>
    </row>
    <row r="1450" spans="1:24" s="3" customFormat="1">
      <c r="A1450" s="3" t="str">
        <f t="shared" si="475"/>
        <v>b</v>
      </c>
      <c r="C1450" s="12"/>
      <c r="D1450" s="17" t="s">
        <v>301</v>
      </c>
      <c r="E1450" s="10">
        <f t="shared" si="476"/>
        <v>0</v>
      </c>
      <c r="F1450" s="10"/>
      <c r="G1450" s="10"/>
      <c r="H1450" s="159">
        <f t="shared" si="477"/>
        <v>0</v>
      </c>
      <c r="I1450" s="159"/>
      <c r="J1450" s="159"/>
      <c r="K1450" s="113">
        <f t="shared" si="478"/>
        <v>0</v>
      </c>
      <c r="L1450" s="113"/>
      <c r="M1450" s="113"/>
      <c r="N1450" s="3">
        <v>4</v>
      </c>
      <c r="P1450" s="4">
        <f>K1450-H1450</f>
        <v>0</v>
      </c>
      <c r="Q1450" s="4">
        <f>K1450-E1450</f>
        <v>0</v>
      </c>
      <c r="R1450" s="4">
        <f>H1450-E1450</f>
        <v>0</v>
      </c>
      <c r="S1450" s="4"/>
      <c r="T1450" s="4"/>
      <c r="U1450" s="4"/>
      <c r="V1450" s="4"/>
      <c r="W1450" s="4"/>
      <c r="X1450" s="4"/>
    </row>
    <row r="1451" spans="1:24" s="3" customFormat="1">
      <c r="A1451" s="3" t="str">
        <f t="shared" si="475"/>
        <v>b</v>
      </c>
      <c r="C1451" s="12"/>
      <c r="D1451" s="17" t="s">
        <v>295</v>
      </c>
      <c r="E1451" s="10">
        <f t="shared" si="476"/>
        <v>0</v>
      </c>
      <c r="F1451" s="10">
        <f>F1452+F1453+F1454+F1455+F1456+F1457+F1458+F1459</f>
        <v>0</v>
      </c>
      <c r="G1451" s="10">
        <f>G1452+G1453+G1454+G1455+G1456+G1457+G1458+G1459</f>
        <v>0</v>
      </c>
      <c r="H1451" s="159">
        <f t="shared" si="477"/>
        <v>0</v>
      </c>
      <c r="I1451" s="159">
        <f>I1452+I1453+I1454+I1455+I1456+I1457+I1458+I1459</f>
        <v>0</v>
      </c>
      <c r="J1451" s="159">
        <f>J1452+J1453+J1454+J1455+J1456+J1457+J1458+J1459</f>
        <v>0</v>
      </c>
      <c r="K1451" s="113">
        <f t="shared" si="478"/>
        <v>0</v>
      </c>
      <c r="L1451" s="113">
        <f>L1452+L1453+L1454+L1455+L1456+L1457+L1458+L1459</f>
        <v>0</v>
      </c>
      <c r="M1451" s="113">
        <f>M1452+M1453+M1454+M1455+M1456+M1457+M1458+M1459</f>
        <v>0</v>
      </c>
      <c r="N1451" s="3">
        <v>5</v>
      </c>
      <c r="P1451" s="4"/>
      <c r="Q1451" s="4"/>
      <c r="R1451" s="4"/>
      <c r="S1451" s="4"/>
      <c r="T1451" s="4"/>
      <c r="U1451" s="4"/>
      <c r="V1451" s="4"/>
      <c r="W1451" s="4"/>
      <c r="X1451" s="4"/>
    </row>
    <row r="1452" spans="1:24" s="3" customFormat="1" ht="19.5" customHeight="1">
      <c r="A1452" s="3" t="s">
        <v>289</v>
      </c>
      <c r="C1452" s="12"/>
      <c r="D1452" s="16" t="s">
        <v>290</v>
      </c>
      <c r="E1452" s="176">
        <f t="shared" si="476"/>
        <v>0</v>
      </c>
      <c r="F1452" s="176"/>
      <c r="G1452" s="5"/>
      <c r="H1452" s="157">
        <f t="shared" si="477"/>
        <v>0</v>
      </c>
      <c r="I1452" s="157"/>
      <c r="J1452" s="157"/>
      <c r="K1452" s="110">
        <f t="shared" si="478"/>
        <v>0</v>
      </c>
      <c r="L1452" s="110"/>
      <c r="M1452" s="110"/>
      <c r="N1452" s="3">
        <v>6</v>
      </c>
      <c r="P1452" s="4"/>
      <c r="Q1452" s="4"/>
      <c r="R1452" s="4"/>
      <c r="S1452" s="4"/>
      <c r="T1452" s="4"/>
      <c r="U1452" s="4"/>
      <c r="V1452" s="4"/>
      <c r="W1452" s="4"/>
      <c r="X1452" s="4"/>
    </row>
    <row r="1453" spans="1:24" s="3" customFormat="1" ht="15" customHeight="1">
      <c r="A1453" s="3" t="s">
        <v>289</v>
      </c>
      <c r="C1453" s="12"/>
      <c r="D1453" s="16" t="s">
        <v>102</v>
      </c>
      <c r="E1453" s="5">
        <f t="shared" si="476"/>
        <v>0</v>
      </c>
      <c r="F1453" s="5"/>
      <c r="G1453" s="5"/>
      <c r="H1453" s="157">
        <f t="shared" si="477"/>
        <v>0</v>
      </c>
      <c r="I1453" s="157"/>
      <c r="J1453" s="157"/>
      <c r="K1453" s="110">
        <f t="shared" si="478"/>
        <v>0</v>
      </c>
      <c r="L1453" s="110"/>
      <c r="M1453" s="110"/>
      <c r="N1453" s="3">
        <v>7</v>
      </c>
      <c r="P1453" s="4"/>
      <c r="Q1453" s="4"/>
      <c r="R1453" s="4"/>
      <c r="S1453" s="4"/>
      <c r="T1453" s="4"/>
      <c r="U1453" s="4"/>
      <c r="V1453" s="4"/>
      <c r="W1453" s="4"/>
      <c r="X1453" s="4"/>
    </row>
    <row r="1454" spans="1:24" s="3" customFormat="1" ht="18.75" customHeight="1">
      <c r="A1454" s="3" t="s">
        <v>289</v>
      </c>
      <c r="C1454" s="12"/>
      <c r="D1454" s="16" t="s">
        <v>101</v>
      </c>
      <c r="E1454" s="5">
        <f t="shared" si="476"/>
        <v>0</v>
      </c>
      <c r="F1454" s="5"/>
      <c r="G1454" s="5"/>
      <c r="H1454" s="157">
        <f t="shared" si="477"/>
        <v>0</v>
      </c>
      <c r="I1454" s="157"/>
      <c r="J1454" s="157"/>
      <c r="K1454" s="110">
        <f t="shared" si="478"/>
        <v>0</v>
      </c>
      <c r="L1454" s="110"/>
      <c r="M1454" s="110"/>
      <c r="N1454" s="3">
        <v>8</v>
      </c>
      <c r="P1454" s="4"/>
      <c r="Q1454" s="4"/>
      <c r="R1454" s="4"/>
      <c r="S1454" s="4"/>
      <c r="T1454" s="4"/>
      <c r="U1454" s="4"/>
      <c r="V1454" s="4"/>
      <c r="W1454" s="4"/>
      <c r="X1454" s="4"/>
    </row>
    <row r="1455" spans="1:24" s="3" customFormat="1" ht="16.5" customHeight="1">
      <c r="A1455" s="3" t="s">
        <v>289</v>
      </c>
      <c r="C1455" s="12"/>
      <c r="D1455" s="16" t="s">
        <v>291</v>
      </c>
      <c r="E1455" s="5">
        <f t="shared" si="476"/>
        <v>0</v>
      </c>
      <c r="F1455" s="5"/>
      <c r="G1455" s="5"/>
      <c r="H1455" s="157">
        <f t="shared" si="477"/>
        <v>0</v>
      </c>
      <c r="I1455" s="157"/>
      <c r="J1455" s="157"/>
      <c r="K1455" s="110">
        <f t="shared" si="478"/>
        <v>0</v>
      </c>
      <c r="L1455" s="110"/>
      <c r="M1455" s="110"/>
      <c r="N1455" s="3">
        <v>9</v>
      </c>
      <c r="P1455" s="4"/>
      <c r="Q1455" s="4"/>
      <c r="R1455" s="4"/>
      <c r="S1455" s="4"/>
      <c r="T1455" s="4"/>
      <c r="U1455" s="4"/>
      <c r="V1455" s="4"/>
      <c r="W1455" s="4"/>
      <c r="X1455" s="4"/>
    </row>
    <row r="1456" spans="1:24" s="3" customFormat="1" ht="15.75" customHeight="1">
      <c r="A1456" s="3" t="s">
        <v>289</v>
      </c>
      <c r="C1456" s="12"/>
      <c r="D1456" s="16" t="s">
        <v>100</v>
      </c>
      <c r="E1456" s="5">
        <f t="shared" si="476"/>
        <v>0</v>
      </c>
      <c r="F1456" s="5"/>
      <c r="G1456" s="5"/>
      <c r="H1456" s="157">
        <f t="shared" si="477"/>
        <v>0</v>
      </c>
      <c r="I1456" s="157"/>
      <c r="J1456" s="157"/>
      <c r="K1456" s="110">
        <f t="shared" si="478"/>
        <v>0</v>
      </c>
      <c r="L1456" s="110"/>
      <c r="M1456" s="110"/>
      <c r="N1456" s="3">
        <v>10</v>
      </c>
      <c r="P1456" s="4"/>
      <c r="Q1456" s="4"/>
      <c r="R1456" s="4"/>
      <c r="S1456" s="4"/>
      <c r="T1456" s="4"/>
      <c r="U1456" s="4"/>
      <c r="V1456" s="4"/>
      <c r="W1456" s="4"/>
      <c r="X1456" s="4"/>
    </row>
    <row r="1457" spans="1:24" s="3" customFormat="1" ht="16.5" customHeight="1">
      <c r="A1457" s="3" t="s">
        <v>289</v>
      </c>
      <c r="C1457" s="12"/>
      <c r="D1457" s="16" t="s">
        <v>292</v>
      </c>
      <c r="E1457" s="5">
        <f t="shared" si="476"/>
        <v>0</v>
      </c>
      <c r="F1457" s="5"/>
      <c r="G1457" s="5"/>
      <c r="H1457" s="157">
        <f t="shared" si="477"/>
        <v>0</v>
      </c>
      <c r="I1457" s="157"/>
      <c r="J1457" s="157"/>
      <c r="K1457" s="110">
        <f t="shared" si="478"/>
        <v>0</v>
      </c>
      <c r="L1457" s="110"/>
      <c r="M1457" s="110"/>
      <c r="N1457" s="3">
        <v>11</v>
      </c>
      <c r="P1457" s="4"/>
      <c r="Q1457" s="4"/>
      <c r="R1457" s="4"/>
      <c r="S1457" s="4"/>
      <c r="T1457" s="4"/>
      <c r="U1457" s="4"/>
      <c r="V1457" s="4"/>
      <c r="W1457" s="4"/>
      <c r="X1457" s="4"/>
    </row>
    <row r="1458" spans="1:24" s="3" customFormat="1" ht="12.75" customHeight="1">
      <c r="A1458" s="3" t="s">
        <v>289</v>
      </c>
      <c r="C1458" s="12"/>
      <c r="D1458" s="16" t="s">
        <v>293</v>
      </c>
      <c r="E1458" s="5">
        <f t="shared" si="476"/>
        <v>0</v>
      </c>
      <c r="F1458" s="5"/>
      <c r="G1458" s="5"/>
      <c r="H1458" s="157">
        <f t="shared" si="477"/>
        <v>0</v>
      </c>
      <c r="I1458" s="157"/>
      <c r="J1458" s="157"/>
      <c r="K1458" s="110">
        <f t="shared" si="478"/>
        <v>0</v>
      </c>
      <c r="L1458" s="110"/>
      <c r="M1458" s="110"/>
      <c r="N1458" s="3">
        <v>12</v>
      </c>
      <c r="P1458" s="4"/>
      <c r="Q1458" s="4"/>
      <c r="R1458" s="4"/>
      <c r="S1458" s="4"/>
      <c r="T1458" s="4"/>
      <c r="U1458" s="4"/>
      <c r="V1458" s="4"/>
      <c r="W1458" s="4"/>
      <c r="X1458" s="4"/>
    </row>
    <row r="1459" spans="1:24" s="3" customFormat="1" ht="22.5">
      <c r="A1459" s="3" t="s">
        <v>289</v>
      </c>
      <c r="C1459" s="12"/>
      <c r="D1459" s="16" t="s">
        <v>294</v>
      </c>
      <c r="E1459" s="176">
        <f t="shared" si="476"/>
        <v>0</v>
      </c>
      <c r="F1459" s="176"/>
      <c r="G1459" s="5"/>
      <c r="H1459" s="157">
        <f t="shared" si="477"/>
        <v>0</v>
      </c>
      <c r="I1459" s="157"/>
      <c r="J1459" s="157"/>
      <c r="K1459" s="110">
        <f t="shared" si="478"/>
        <v>0</v>
      </c>
      <c r="L1459" s="110"/>
      <c r="M1459" s="110"/>
      <c r="N1459" s="3">
        <v>13</v>
      </c>
      <c r="P1459" s="4"/>
      <c r="Q1459" s="4"/>
      <c r="R1459" s="4"/>
      <c r="S1459" s="4"/>
      <c r="T1459" s="4"/>
      <c r="U1459" s="4"/>
      <c r="V1459" s="4"/>
      <c r="W1459" s="4"/>
      <c r="X1459" s="4"/>
    </row>
    <row r="1460" spans="1:24" s="3" customFormat="1" hidden="1">
      <c r="A1460" s="3" t="str">
        <f t="shared" si="475"/>
        <v>b</v>
      </c>
      <c r="C1460" s="12"/>
      <c r="D1460" s="17" t="s">
        <v>296</v>
      </c>
      <c r="E1460" s="10"/>
      <c r="F1460" s="10"/>
      <c r="G1460" s="10"/>
      <c r="H1460" s="113"/>
      <c r="I1460" s="113"/>
      <c r="J1460" s="113"/>
      <c r="K1460" s="113">
        <f t="shared" si="478"/>
        <v>0</v>
      </c>
      <c r="L1460" s="113"/>
      <c r="M1460" s="113"/>
      <c r="N1460" s="3">
        <v>14</v>
      </c>
      <c r="P1460" s="4"/>
      <c r="Q1460" s="4"/>
      <c r="R1460" s="4"/>
      <c r="S1460" s="4"/>
      <c r="T1460" s="4"/>
      <c r="U1460" s="4"/>
      <c r="V1460" s="4"/>
      <c r="W1460" s="4"/>
      <c r="X1460" s="4"/>
    </row>
    <row r="1461" spans="1:24" s="3" customFormat="1" hidden="1">
      <c r="A1461" s="3" t="str">
        <f t="shared" si="475"/>
        <v>b</v>
      </c>
      <c r="C1461" s="12"/>
      <c r="D1461" s="17" t="s">
        <v>297</v>
      </c>
      <c r="E1461" s="10">
        <f t="shared" ref="E1461:E1466" si="479">F1461+G1461</f>
        <v>0</v>
      </c>
      <c r="F1461" s="10"/>
      <c r="G1461" s="10"/>
      <c r="H1461" s="113">
        <f t="shared" ref="H1461:H1466" si="480">I1461+J1461</f>
        <v>0</v>
      </c>
      <c r="I1461" s="113"/>
      <c r="J1461" s="113"/>
      <c r="K1461" s="113">
        <f t="shared" si="478"/>
        <v>0</v>
      </c>
      <c r="L1461" s="113"/>
      <c r="M1461" s="113"/>
      <c r="N1461" s="3">
        <v>15</v>
      </c>
      <c r="P1461" s="4"/>
      <c r="Q1461" s="4"/>
      <c r="R1461" s="4"/>
      <c r="S1461" s="4"/>
      <c r="T1461" s="4"/>
      <c r="U1461" s="4"/>
      <c r="V1461" s="4"/>
      <c r="W1461" s="4"/>
      <c r="X1461" s="4"/>
    </row>
    <row r="1462" spans="1:24" s="3" customFormat="1" hidden="1">
      <c r="A1462" s="3" t="str">
        <f t="shared" si="475"/>
        <v>b</v>
      </c>
      <c r="C1462" s="12"/>
      <c r="D1462" s="17" t="s">
        <v>298</v>
      </c>
      <c r="E1462" s="10">
        <f t="shared" si="479"/>
        <v>0</v>
      </c>
      <c r="F1462" s="10"/>
      <c r="G1462" s="10"/>
      <c r="H1462" s="113">
        <f t="shared" si="480"/>
        <v>0</v>
      </c>
      <c r="I1462" s="113"/>
      <c r="J1462" s="113"/>
      <c r="K1462" s="113">
        <f t="shared" si="478"/>
        <v>0</v>
      </c>
      <c r="L1462" s="113"/>
      <c r="M1462" s="113"/>
      <c r="N1462" s="3">
        <v>16</v>
      </c>
      <c r="P1462" s="4"/>
      <c r="Q1462" s="4"/>
      <c r="R1462" s="4"/>
      <c r="S1462" s="4"/>
      <c r="T1462" s="4"/>
      <c r="U1462" s="4"/>
      <c r="V1462" s="4"/>
      <c r="W1462" s="4"/>
      <c r="X1462" s="4"/>
    </row>
    <row r="1463" spans="1:24" s="3" customFormat="1" hidden="1">
      <c r="A1463" s="3" t="str">
        <f t="shared" si="475"/>
        <v>b</v>
      </c>
      <c r="C1463" s="12"/>
      <c r="D1463" s="17" t="s">
        <v>299</v>
      </c>
      <c r="E1463" s="10">
        <f t="shared" si="479"/>
        <v>0</v>
      </c>
      <c r="F1463" s="10"/>
      <c r="G1463" s="10"/>
      <c r="H1463" s="113">
        <f t="shared" si="480"/>
        <v>0</v>
      </c>
      <c r="I1463" s="113"/>
      <c r="J1463" s="113"/>
      <c r="K1463" s="113">
        <f t="shared" si="478"/>
        <v>0</v>
      </c>
      <c r="L1463" s="113"/>
      <c r="M1463" s="113"/>
      <c r="N1463" s="3">
        <v>17</v>
      </c>
      <c r="P1463" s="4"/>
      <c r="Q1463" s="4"/>
      <c r="R1463" s="4"/>
      <c r="S1463" s="4"/>
      <c r="T1463" s="4"/>
      <c r="U1463" s="4"/>
      <c r="V1463" s="4"/>
      <c r="W1463" s="4"/>
      <c r="X1463" s="4"/>
    </row>
    <row r="1464" spans="1:24" s="3" customFormat="1" hidden="1">
      <c r="A1464" s="3" t="str">
        <f t="shared" si="475"/>
        <v>b</v>
      </c>
      <c r="C1464" s="12"/>
      <c r="D1464" s="17" t="s">
        <v>300</v>
      </c>
      <c r="E1464" s="10">
        <f t="shared" si="479"/>
        <v>0</v>
      </c>
      <c r="F1464" s="10"/>
      <c r="G1464" s="10"/>
      <c r="H1464" s="113">
        <f t="shared" si="480"/>
        <v>0</v>
      </c>
      <c r="I1464" s="113"/>
      <c r="J1464" s="113"/>
      <c r="K1464" s="113">
        <f t="shared" si="478"/>
        <v>0</v>
      </c>
      <c r="L1464" s="113"/>
      <c r="M1464" s="113"/>
      <c r="N1464" s="3">
        <v>18</v>
      </c>
      <c r="P1464" s="4"/>
      <c r="Q1464" s="4"/>
      <c r="R1464" s="4"/>
      <c r="S1464" s="4"/>
      <c r="T1464" s="4"/>
      <c r="U1464" s="4"/>
      <c r="V1464" s="4"/>
      <c r="W1464" s="4"/>
      <c r="X1464" s="4"/>
    </row>
    <row r="1465" spans="1:24" hidden="1">
      <c r="A1465" s="21" t="str">
        <f t="shared" si="475"/>
        <v>b</v>
      </c>
      <c r="C1465" s="28"/>
      <c r="D1465" s="23" t="s">
        <v>21</v>
      </c>
      <c r="E1465" s="9">
        <f t="shared" si="479"/>
        <v>0</v>
      </c>
      <c r="F1465" s="9"/>
      <c r="G1465" s="9"/>
      <c r="H1465" s="112">
        <f t="shared" si="480"/>
        <v>0</v>
      </c>
      <c r="I1465" s="112"/>
      <c r="J1465" s="112"/>
      <c r="K1465" s="112">
        <f t="shared" si="478"/>
        <v>0</v>
      </c>
      <c r="L1465" s="112"/>
      <c r="M1465" s="112"/>
      <c r="N1465" s="3">
        <v>19</v>
      </c>
    </row>
    <row r="1466" spans="1:24" s="3" customFormat="1" hidden="1">
      <c r="A1466" s="3" t="str">
        <f t="shared" si="475"/>
        <v>b</v>
      </c>
      <c r="C1466" s="12"/>
      <c r="D1466" s="18" t="s">
        <v>120</v>
      </c>
      <c r="E1466" s="9">
        <f t="shared" si="479"/>
        <v>0</v>
      </c>
      <c r="F1466" s="9"/>
      <c r="G1466" s="9"/>
      <c r="H1466" s="112">
        <f t="shared" si="480"/>
        <v>0</v>
      </c>
      <c r="I1466" s="112"/>
      <c r="J1466" s="112"/>
      <c r="K1466" s="112">
        <f t="shared" si="478"/>
        <v>0</v>
      </c>
      <c r="L1466" s="112"/>
      <c r="M1466" s="112"/>
      <c r="N1466" s="3">
        <v>20</v>
      </c>
      <c r="P1466" s="4"/>
      <c r="Q1466" s="4"/>
      <c r="R1466" s="4"/>
      <c r="S1466" s="4"/>
      <c r="T1466" s="4"/>
      <c r="U1466" s="4"/>
      <c r="V1466" s="4"/>
      <c r="W1466" s="4"/>
      <c r="X1466" s="4"/>
    </row>
    <row r="1467" spans="1:24" ht="18">
      <c r="A1467" s="21" t="str">
        <f t="shared" si="475"/>
        <v>a</v>
      </c>
      <c r="B1467" s="21" t="s">
        <v>114</v>
      </c>
      <c r="C1467" s="7" t="s">
        <v>133</v>
      </c>
      <c r="D1467" s="22" t="s">
        <v>441</v>
      </c>
      <c r="E1467" s="176">
        <f>E1487+E1507+E1527+E1547+E1567+E1587+E1607+E1627+E1647+E1667+E1687+E1707+E1727+E1747+E1767+E1787</f>
        <v>1285.989</v>
      </c>
      <c r="F1467" s="176">
        <f t="shared" ref="F1467:M1467" si="481">F1487+F1507+F1527+F1547+F1567+F1587+F1607+F1627+F1647+F1667+F1687+F1707+F1727+F1747+F1767+F1787</f>
        <v>1285.989</v>
      </c>
      <c r="G1467" s="5">
        <f t="shared" si="481"/>
        <v>0</v>
      </c>
      <c r="H1467" s="157">
        <f t="shared" si="481"/>
        <v>1767.35</v>
      </c>
      <c r="I1467" s="157">
        <f t="shared" si="481"/>
        <v>1767.35</v>
      </c>
      <c r="J1467" s="157">
        <f t="shared" si="481"/>
        <v>0</v>
      </c>
      <c r="K1467" s="110">
        <f t="shared" si="481"/>
        <v>556.90600000000006</v>
      </c>
      <c r="L1467" s="110">
        <f t="shared" si="481"/>
        <v>556.90600000000006</v>
      </c>
      <c r="M1467" s="110">
        <f t="shared" si="481"/>
        <v>0</v>
      </c>
      <c r="N1467" s="3">
        <v>1</v>
      </c>
    </row>
    <row r="1468" spans="1:24" s="3" customFormat="1">
      <c r="A1468" s="3" t="str">
        <f t="shared" si="475"/>
        <v>b</v>
      </c>
      <c r="C1468" s="12"/>
      <c r="D1468" s="19" t="s">
        <v>99</v>
      </c>
      <c r="E1468" s="8">
        <f t="shared" ref="E1468:M1468" si="482">E1488+E1508+E1528+E1548+E1568+E1588+E1608+E1628+E1648+E1668+E1688+E1708+E1728+E1748+E1768+E1788</f>
        <v>0</v>
      </c>
      <c r="F1468" s="8">
        <f t="shared" si="482"/>
        <v>0</v>
      </c>
      <c r="G1468" s="8">
        <f t="shared" si="482"/>
        <v>0</v>
      </c>
      <c r="H1468" s="204">
        <f t="shared" si="482"/>
        <v>0</v>
      </c>
      <c r="I1468" s="204">
        <f t="shared" si="482"/>
        <v>0</v>
      </c>
      <c r="J1468" s="204">
        <f t="shared" si="482"/>
        <v>0</v>
      </c>
      <c r="K1468" s="111">
        <f t="shared" si="482"/>
        <v>0</v>
      </c>
      <c r="L1468" s="111">
        <f t="shared" si="482"/>
        <v>0</v>
      </c>
      <c r="M1468" s="111">
        <f t="shared" si="482"/>
        <v>0</v>
      </c>
      <c r="N1468" s="3">
        <v>2</v>
      </c>
      <c r="P1468" s="4"/>
      <c r="Q1468" s="4"/>
      <c r="R1468" s="4"/>
      <c r="S1468" s="4"/>
      <c r="T1468" s="4"/>
      <c r="U1468" s="4"/>
      <c r="V1468" s="4"/>
      <c r="W1468" s="4"/>
      <c r="X1468" s="4"/>
    </row>
    <row r="1469" spans="1:24">
      <c r="A1469" s="21" t="str">
        <f t="shared" si="475"/>
        <v>a</v>
      </c>
      <c r="C1469" s="28"/>
      <c r="D1469" s="23" t="s">
        <v>5</v>
      </c>
      <c r="E1469" s="9">
        <f t="shared" ref="E1469:M1469" si="483">E1489+E1509+E1529+E1549+E1569+E1589+E1609+E1629+E1649+E1669+E1689+E1709+E1729+E1749+E1769+E1789</f>
        <v>1285.989</v>
      </c>
      <c r="F1469" s="9">
        <f t="shared" si="483"/>
        <v>1285.989</v>
      </c>
      <c r="G1469" s="9">
        <f t="shared" si="483"/>
        <v>0</v>
      </c>
      <c r="H1469" s="158">
        <f t="shared" si="483"/>
        <v>1767.35</v>
      </c>
      <c r="I1469" s="158">
        <f t="shared" si="483"/>
        <v>1767.35</v>
      </c>
      <c r="J1469" s="158">
        <f t="shared" si="483"/>
        <v>0</v>
      </c>
      <c r="K1469" s="112">
        <f t="shared" si="483"/>
        <v>556.90600000000006</v>
      </c>
      <c r="L1469" s="112">
        <f t="shared" si="483"/>
        <v>556.90600000000006</v>
      </c>
      <c r="M1469" s="112">
        <f t="shared" si="483"/>
        <v>0</v>
      </c>
      <c r="N1469" s="3">
        <v>3</v>
      </c>
    </row>
    <row r="1470" spans="1:24" s="3" customFormat="1" hidden="1">
      <c r="A1470" s="3" t="str">
        <f t="shared" si="475"/>
        <v>b</v>
      </c>
      <c r="C1470" s="12"/>
      <c r="D1470" s="17" t="s">
        <v>301</v>
      </c>
      <c r="E1470" s="10">
        <f t="shared" ref="E1470:M1470" si="484">E1490+E1510+E1530+E1550+E1570+E1590+E1610+E1630+E1650+E1670+E1690+E1710+E1730+E1750+E1770+E1790</f>
        <v>0</v>
      </c>
      <c r="F1470" s="10">
        <f t="shared" si="484"/>
        <v>0</v>
      </c>
      <c r="G1470" s="10">
        <f t="shared" si="484"/>
        <v>0</v>
      </c>
      <c r="H1470" s="113">
        <f t="shared" si="484"/>
        <v>0</v>
      </c>
      <c r="I1470" s="113">
        <f t="shared" si="484"/>
        <v>0</v>
      </c>
      <c r="J1470" s="113">
        <f t="shared" si="484"/>
        <v>0</v>
      </c>
      <c r="K1470" s="113">
        <f t="shared" si="484"/>
        <v>0</v>
      </c>
      <c r="L1470" s="113">
        <f t="shared" si="484"/>
        <v>0</v>
      </c>
      <c r="M1470" s="113">
        <f t="shared" si="484"/>
        <v>0</v>
      </c>
      <c r="N1470" s="3">
        <v>4</v>
      </c>
      <c r="P1470" s="4">
        <f>K1470-H1470</f>
        <v>0</v>
      </c>
      <c r="Q1470" s="4">
        <f>K1470-E1470</f>
        <v>0</v>
      </c>
      <c r="R1470" s="4">
        <f>H1470-E1470</f>
        <v>0</v>
      </c>
      <c r="S1470" s="4"/>
      <c r="T1470" s="4"/>
      <c r="U1470" s="4"/>
      <c r="V1470" s="4"/>
      <c r="W1470" s="4"/>
      <c r="X1470" s="4"/>
    </row>
    <row r="1471" spans="1:24" hidden="1">
      <c r="A1471" s="21" t="str">
        <f t="shared" si="475"/>
        <v>b</v>
      </c>
      <c r="C1471" s="28"/>
      <c r="D1471" s="17" t="s">
        <v>295</v>
      </c>
      <c r="E1471" s="10">
        <f t="shared" ref="E1471:M1471" si="485">E1491+E1511+E1531+E1551+E1571+E1591+E1611+E1631+E1651+E1671+E1691+E1711+E1731+E1751+E1771+E1791</f>
        <v>0</v>
      </c>
      <c r="F1471" s="10">
        <f t="shared" si="485"/>
        <v>0</v>
      </c>
      <c r="G1471" s="10">
        <f t="shared" si="485"/>
        <v>0</v>
      </c>
      <c r="H1471" s="113">
        <f t="shared" si="485"/>
        <v>0</v>
      </c>
      <c r="I1471" s="113">
        <f t="shared" si="485"/>
        <v>0</v>
      </c>
      <c r="J1471" s="113">
        <f t="shared" si="485"/>
        <v>0</v>
      </c>
      <c r="K1471" s="113">
        <f t="shared" si="485"/>
        <v>0</v>
      </c>
      <c r="L1471" s="113">
        <f t="shared" si="485"/>
        <v>0</v>
      </c>
      <c r="M1471" s="113">
        <f t="shared" si="485"/>
        <v>0</v>
      </c>
      <c r="N1471" s="3">
        <v>5</v>
      </c>
    </row>
    <row r="1472" spans="1:24" s="3" customFormat="1" ht="22.5" hidden="1">
      <c r="A1472" s="3" t="s">
        <v>289</v>
      </c>
      <c r="C1472" s="12"/>
      <c r="D1472" s="16" t="s">
        <v>290</v>
      </c>
      <c r="E1472" s="5">
        <f t="shared" ref="E1472:M1472" si="486">E1492+E1512+E1532+E1552+E1572+E1592+E1612+E1632+E1652+E1672+E1692+E1712+E1732+E1752+E1772+E1792</f>
        <v>0</v>
      </c>
      <c r="F1472" s="5">
        <f t="shared" si="486"/>
        <v>0</v>
      </c>
      <c r="G1472" s="5">
        <f t="shared" si="486"/>
        <v>0</v>
      </c>
      <c r="H1472" s="110">
        <f t="shared" si="486"/>
        <v>0</v>
      </c>
      <c r="I1472" s="110">
        <f t="shared" si="486"/>
        <v>0</v>
      </c>
      <c r="J1472" s="110">
        <f t="shared" si="486"/>
        <v>0</v>
      </c>
      <c r="K1472" s="110">
        <f t="shared" si="486"/>
        <v>0</v>
      </c>
      <c r="L1472" s="110">
        <f t="shared" si="486"/>
        <v>0</v>
      </c>
      <c r="M1472" s="110">
        <f t="shared" si="486"/>
        <v>0</v>
      </c>
      <c r="N1472" s="3">
        <v>6</v>
      </c>
      <c r="P1472" s="4"/>
      <c r="Q1472" s="4"/>
      <c r="R1472" s="4"/>
      <c r="S1472" s="4"/>
      <c r="T1472" s="4"/>
      <c r="U1472" s="4"/>
      <c r="V1472" s="4"/>
      <c r="W1472" s="4"/>
      <c r="X1472" s="4"/>
    </row>
    <row r="1473" spans="1:24" s="3" customFormat="1" hidden="1">
      <c r="A1473" s="3" t="s">
        <v>289</v>
      </c>
      <c r="C1473" s="12"/>
      <c r="D1473" s="16" t="s">
        <v>102</v>
      </c>
      <c r="E1473" s="5">
        <f t="shared" ref="E1473:M1473" si="487">E1493+E1513+E1533+E1553+E1573+E1593+E1613+E1633+E1653+E1673+E1693+E1713+E1733+E1753+E1773+E1793</f>
        <v>0</v>
      </c>
      <c r="F1473" s="5">
        <f t="shared" si="487"/>
        <v>0</v>
      </c>
      <c r="G1473" s="5">
        <f t="shared" si="487"/>
        <v>0</v>
      </c>
      <c r="H1473" s="110">
        <f t="shared" si="487"/>
        <v>0</v>
      </c>
      <c r="I1473" s="110">
        <f t="shared" si="487"/>
        <v>0</v>
      </c>
      <c r="J1473" s="110">
        <f t="shared" si="487"/>
        <v>0</v>
      </c>
      <c r="K1473" s="110">
        <f t="shared" si="487"/>
        <v>0</v>
      </c>
      <c r="L1473" s="110">
        <f t="shared" si="487"/>
        <v>0</v>
      </c>
      <c r="M1473" s="110">
        <f t="shared" si="487"/>
        <v>0</v>
      </c>
      <c r="N1473" s="3">
        <v>7</v>
      </c>
      <c r="P1473" s="4"/>
      <c r="Q1473" s="4"/>
      <c r="R1473" s="4"/>
      <c r="S1473" s="4"/>
      <c r="T1473" s="4"/>
      <c r="U1473" s="4"/>
      <c r="V1473" s="4"/>
      <c r="W1473" s="4"/>
      <c r="X1473" s="4"/>
    </row>
    <row r="1474" spans="1:24" s="3" customFormat="1" hidden="1">
      <c r="A1474" s="3" t="s">
        <v>289</v>
      </c>
      <c r="C1474" s="12"/>
      <c r="D1474" s="16" t="s">
        <v>101</v>
      </c>
      <c r="E1474" s="5">
        <f t="shared" ref="E1474:M1474" si="488">E1494+E1514+E1534+E1554+E1574+E1594+E1614+E1634+E1654+E1674+E1694+E1714+E1734+E1754+E1774+E1794</f>
        <v>0</v>
      </c>
      <c r="F1474" s="5">
        <f t="shared" si="488"/>
        <v>0</v>
      </c>
      <c r="G1474" s="5">
        <f t="shared" si="488"/>
        <v>0</v>
      </c>
      <c r="H1474" s="110">
        <f t="shared" si="488"/>
        <v>0</v>
      </c>
      <c r="I1474" s="110">
        <f t="shared" si="488"/>
        <v>0</v>
      </c>
      <c r="J1474" s="110">
        <f t="shared" si="488"/>
        <v>0</v>
      </c>
      <c r="K1474" s="110">
        <f t="shared" si="488"/>
        <v>0</v>
      </c>
      <c r="L1474" s="110">
        <f t="shared" si="488"/>
        <v>0</v>
      </c>
      <c r="M1474" s="110">
        <f t="shared" si="488"/>
        <v>0</v>
      </c>
      <c r="N1474" s="3">
        <v>8</v>
      </c>
      <c r="P1474" s="4"/>
      <c r="Q1474" s="4"/>
      <c r="R1474" s="4"/>
      <c r="S1474" s="4"/>
      <c r="T1474" s="4"/>
      <c r="U1474" s="4"/>
      <c r="V1474" s="4"/>
      <c r="W1474" s="4"/>
      <c r="X1474" s="4"/>
    </row>
    <row r="1475" spans="1:24" s="3" customFormat="1" hidden="1">
      <c r="A1475" s="3" t="s">
        <v>289</v>
      </c>
      <c r="C1475" s="12"/>
      <c r="D1475" s="16" t="s">
        <v>291</v>
      </c>
      <c r="E1475" s="5">
        <f t="shared" ref="E1475:M1475" si="489">E1495+E1515+E1535+E1555+E1575+E1595+E1615+E1635+E1655+E1675+E1695+E1715+E1735+E1755+E1775+E1795</f>
        <v>0</v>
      </c>
      <c r="F1475" s="5">
        <f t="shared" si="489"/>
        <v>0</v>
      </c>
      <c r="G1475" s="5">
        <f t="shared" si="489"/>
        <v>0</v>
      </c>
      <c r="H1475" s="110">
        <f t="shared" si="489"/>
        <v>0</v>
      </c>
      <c r="I1475" s="110">
        <f t="shared" si="489"/>
        <v>0</v>
      </c>
      <c r="J1475" s="110">
        <f t="shared" si="489"/>
        <v>0</v>
      </c>
      <c r="K1475" s="110">
        <f t="shared" si="489"/>
        <v>0</v>
      </c>
      <c r="L1475" s="110">
        <f t="shared" si="489"/>
        <v>0</v>
      </c>
      <c r="M1475" s="110">
        <f t="shared" si="489"/>
        <v>0</v>
      </c>
      <c r="N1475" s="3">
        <v>9</v>
      </c>
      <c r="P1475" s="4"/>
      <c r="Q1475" s="4"/>
      <c r="R1475" s="4"/>
      <c r="S1475" s="4"/>
      <c r="T1475" s="4"/>
      <c r="U1475" s="4"/>
      <c r="V1475" s="4"/>
      <c r="W1475" s="4"/>
      <c r="X1475" s="4"/>
    </row>
    <row r="1476" spans="1:24" s="3" customFormat="1" hidden="1">
      <c r="A1476" s="3" t="s">
        <v>289</v>
      </c>
      <c r="C1476" s="12"/>
      <c r="D1476" s="16" t="s">
        <v>100</v>
      </c>
      <c r="E1476" s="5">
        <f t="shared" ref="E1476:M1476" si="490">E1496+E1516+E1536+E1556+E1576+E1596+E1616+E1636+E1656+E1676+E1696+E1716+E1736+E1756+E1776+E1796</f>
        <v>0</v>
      </c>
      <c r="F1476" s="5">
        <f t="shared" si="490"/>
        <v>0</v>
      </c>
      <c r="G1476" s="5">
        <f t="shared" si="490"/>
        <v>0</v>
      </c>
      <c r="H1476" s="110">
        <f t="shared" si="490"/>
        <v>0</v>
      </c>
      <c r="I1476" s="110">
        <f t="shared" si="490"/>
        <v>0</v>
      </c>
      <c r="J1476" s="110">
        <f t="shared" si="490"/>
        <v>0</v>
      </c>
      <c r="K1476" s="110">
        <f t="shared" si="490"/>
        <v>0</v>
      </c>
      <c r="L1476" s="110">
        <f t="shared" si="490"/>
        <v>0</v>
      </c>
      <c r="M1476" s="110">
        <f t="shared" si="490"/>
        <v>0</v>
      </c>
      <c r="N1476" s="3">
        <v>10</v>
      </c>
      <c r="P1476" s="4"/>
      <c r="Q1476" s="4"/>
      <c r="R1476" s="4"/>
      <c r="S1476" s="4"/>
      <c r="T1476" s="4"/>
      <c r="U1476" s="4"/>
      <c r="V1476" s="4"/>
      <c r="W1476" s="4"/>
      <c r="X1476" s="4"/>
    </row>
    <row r="1477" spans="1:24" s="3" customFormat="1" ht="33.75" hidden="1">
      <c r="A1477" s="3" t="s">
        <v>289</v>
      </c>
      <c r="C1477" s="12"/>
      <c r="D1477" s="16" t="s">
        <v>292</v>
      </c>
      <c r="E1477" s="5">
        <f t="shared" ref="E1477:M1477" si="491">E1497+E1517+E1537+E1557+E1577+E1597+E1617+E1637+E1657+E1677+E1697+E1717+E1737+E1757+E1777+E1797</f>
        <v>0</v>
      </c>
      <c r="F1477" s="5">
        <f t="shared" si="491"/>
        <v>0</v>
      </c>
      <c r="G1477" s="5">
        <f t="shared" si="491"/>
        <v>0</v>
      </c>
      <c r="H1477" s="110">
        <f t="shared" si="491"/>
        <v>0</v>
      </c>
      <c r="I1477" s="110">
        <f t="shared" si="491"/>
        <v>0</v>
      </c>
      <c r="J1477" s="110">
        <f t="shared" si="491"/>
        <v>0</v>
      </c>
      <c r="K1477" s="110">
        <f t="shared" si="491"/>
        <v>0</v>
      </c>
      <c r="L1477" s="110">
        <f t="shared" si="491"/>
        <v>0</v>
      </c>
      <c r="M1477" s="110">
        <f t="shared" si="491"/>
        <v>0</v>
      </c>
      <c r="N1477" s="3">
        <v>11</v>
      </c>
      <c r="P1477" s="4"/>
      <c r="Q1477" s="4"/>
      <c r="R1477" s="4"/>
      <c r="S1477" s="4"/>
      <c r="T1477" s="4"/>
      <c r="U1477" s="4"/>
      <c r="V1477" s="4"/>
      <c r="W1477" s="4"/>
      <c r="X1477" s="4"/>
    </row>
    <row r="1478" spans="1:24" s="3" customFormat="1" ht="33.75" hidden="1">
      <c r="A1478" s="3" t="s">
        <v>289</v>
      </c>
      <c r="C1478" s="12"/>
      <c r="D1478" s="16" t="s">
        <v>293</v>
      </c>
      <c r="E1478" s="5">
        <f t="shared" ref="E1478:M1478" si="492">E1498+E1518+E1538+E1558+E1578+E1598+E1618+E1638+E1658+E1678+E1698+E1718+E1738+E1758+E1778+E1798</f>
        <v>0</v>
      </c>
      <c r="F1478" s="5">
        <f t="shared" si="492"/>
        <v>0</v>
      </c>
      <c r="G1478" s="5">
        <f t="shared" si="492"/>
        <v>0</v>
      </c>
      <c r="H1478" s="110">
        <f t="shared" si="492"/>
        <v>0</v>
      </c>
      <c r="I1478" s="110">
        <f t="shared" si="492"/>
        <v>0</v>
      </c>
      <c r="J1478" s="110">
        <f t="shared" si="492"/>
        <v>0</v>
      </c>
      <c r="K1478" s="110">
        <f t="shared" si="492"/>
        <v>0</v>
      </c>
      <c r="L1478" s="110">
        <f t="shared" si="492"/>
        <v>0</v>
      </c>
      <c r="M1478" s="110">
        <f t="shared" si="492"/>
        <v>0</v>
      </c>
      <c r="N1478" s="3">
        <v>12</v>
      </c>
      <c r="P1478" s="4"/>
      <c r="Q1478" s="4"/>
      <c r="R1478" s="4"/>
      <c r="S1478" s="4"/>
      <c r="T1478" s="4"/>
      <c r="U1478" s="4"/>
      <c r="V1478" s="4"/>
      <c r="W1478" s="4"/>
      <c r="X1478" s="4"/>
    </row>
    <row r="1479" spans="1:24" s="3" customFormat="1" ht="22.5" hidden="1">
      <c r="A1479" s="3" t="s">
        <v>289</v>
      </c>
      <c r="C1479" s="12"/>
      <c r="D1479" s="16" t="s">
        <v>294</v>
      </c>
      <c r="E1479" s="5">
        <f t="shared" ref="E1479:M1479" si="493">E1499+E1519+E1539+E1559+E1579+E1599+E1619+E1639+E1659+E1679+E1699+E1719+E1739+E1759+E1779+E1799</f>
        <v>0</v>
      </c>
      <c r="F1479" s="5">
        <f t="shared" si="493"/>
        <v>0</v>
      </c>
      <c r="G1479" s="5">
        <f t="shared" si="493"/>
        <v>0</v>
      </c>
      <c r="H1479" s="110">
        <f t="shared" si="493"/>
        <v>0</v>
      </c>
      <c r="I1479" s="110">
        <f t="shared" si="493"/>
        <v>0</v>
      </c>
      <c r="J1479" s="110">
        <f t="shared" si="493"/>
        <v>0</v>
      </c>
      <c r="K1479" s="110">
        <f t="shared" si="493"/>
        <v>0</v>
      </c>
      <c r="L1479" s="110">
        <f t="shared" si="493"/>
        <v>0</v>
      </c>
      <c r="M1479" s="110">
        <f t="shared" si="493"/>
        <v>0</v>
      </c>
      <c r="N1479" s="3">
        <v>13</v>
      </c>
      <c r="P1479" s="4"/>
      <c r="Q1479" s="4"/>
      <c r="R1479" s="4"/>
      <c r="S1479" s="4"/>
      <c r="T1479" s="4"/>
      <c r="U1479" s="4"/>
      <c r="V1479" s="4"/>
      <c r="W1479" s="4"/>
      <c r="X1479" s="4"/>
    </row>
    <row r="1480" spans="1:24" s="3" customFormat="1" hidden="1">
      <c r="A1480" s="3" t="str">
        <f t="shared" si="475"/>
        <v>b</v>
      </c>
      <c r="C1480" s="12"/>
      <c r="D1480" s="17" t="s">
        <v>296</v>
      </c>
      <c r="E1480" s="10">
        <f t="shared" ref="E1480:M1480" si="494">E1500+E1520+E1540+E1560+E1580+E1600+E1620+E1640+E1660+E1680+E1700+E1720+E1740+E1760+E1780+E1800</f>
        <v>0</v>
      </c>
      <c r="F1480" s="10">
        <f t="shared" si="494"/>
        <v>0</v>
      </c>
      <c r="G1480" s="10">
        <f t="shared" si="494"/>
        <v>0</v>
      </c>
      <c r="H1480" s="113">
        <f t="shared" si="494"/>
        <v>0</v>
      </c>
      <c r="I1480" s="113">
        <f t="shared" si="494"/>
        <v>0</v>
      </c>
      <c r="J1480" s="113">
        <f t="shared" si="494"/>
        <v>0</v>
      </c>
      <c r="K1480" s="113">
        <f t="shared" si="494"/>
        <v>0</v>
      </c>
      <c r="L1480" s="113">
        <f t="shared" si="494"/>
        <v>0</v>
      </c>
      <c r="M1480" s="113">
        <f t="shared" si="494"/>
        <v>0</v>
      </c>
      <c r="N1480" s="3">
        <v>14</v>
      </c>
      <c r="P1480" s="4"/>
      <c r="Q1480" s="4"/>
      <c r="R1480" s="4"/>
      <c r="S1480" s="4"/>
      <c r="T1480" s="4"/>
      <c r="U1480" s="4"/>
      <c r="V1480" s="4"/>
      <c r="W1480" s="4"/>
      <c r="X1480" s="4"/>
    </row>
    <row r="1481" spans="1:24" hidden="1">
      <c r="A1481" s="21" t="str">
        <f t="shared" si="475"/>
        <v>b</v>
      </c>
      <c r="C1481" s="28"/>
      <c r="D1481" s="17" t="s">
        <v>297</v>
      </c>
      <c r="E1481" s="10">
        <f t="shared" ref="E1481:M1481" si="495">E1501+E1521+E1541+E1561+E1581+E1601+E1621+E1641+E1661+E1681+E1701+E1721+E1741+E1761+E1781+E1801</f>
        <v>0</v>
      </c>
      <c r="F1481" s="10">
        <f t="shared" si="495"/>
        <v>0</v>
      </c>
      <c r="G1481" s="10">
        <f t="shared" si="495"/>
        <v>0</v>
      </c>
      <c r="H1481" s="113">
        <f t="shared" si="495"/>
        <v>0</v>
      </c>
      <c r="I1481" s="113">
        <f t="shared" si="495"/>
        <v>0</v>
      </c>
      <c r="J1481" s="113">
        <f t="shared" si="495"/>
        <v>0</v>
      </c>
      <c r="K1481" s="113">
        <f t="shared" si="495"/>
        <v>0</v>
      </c>
      <c r="L1481" s="113">
        <f t="shared" si="495"/>
        <v>0</v>
      </c>
      <c r="M1481" s="113">
        <f t="shared" si="495"/>
        <v>0</v>
      </c>
      <c r="N1481" s="3">
        <v>15</v>
      </c>
    </row>
    <row r="1482" spans="1:24" s="3" customFormat="1" hidden="1">
      <c r="A1482" s="3" t="str">
        <f t="shared" si="475"/>
        <v>b</v>
      </c>
      <c r="C1482" s="12"/>
      <c r="D1482" s="17" t="s">
        <v>298</v>
      </c>
      <c r="E1482" s="10">
        <f t="shared" ref="E1482:M1482" si="496">E1502+E1522+E1542+E1562+E1582+E1602+E1622+E1642+E1662+E1682+E1702+E1722+E1742+E1762+E1782+E1802</f>
        <v>0</v>
      </c>
      <c r="F1482" s="10">
        <f t="shared" si="496"/>
        <v>0</v>
      </c>
      <c r="G1482" s="10">
        <f t="shared" si="496"/>
        <v>0</v>
      </c>
      <c r="H1482" s="113">
        <f t="shared" si="496"/>
        <v>0</v>
      </c>
      <c r="I1482" s="113">
        <f t="shared" si="496"/>
        <v>0</v>
      </c>
      <c r="J1482" s="113">
        <f t="shared" si="496"/>
        <v>0</v>
      </c>
      <c r="K1482" s="113">
        <f t="shared" si="496"/>
        <v>0</v>
      </c>
      <c r="L1482" s="113">
        <f t="shared" si="496"/>
        <v>0</v>
      </c>
      <c r="M1482" s="113">
        <f t="shared" si="496"/>
        <v>0</v>
      </c>
      <c r="N1482" s="3">
        <v>16</v>
      </c>
      <c r="P1482" s="4"/>
      <c r="Q1482" s="4"/>
      <c r="R1482" s="4"/>
      <c r="S1482" s="4"/>
      <c r="T1482" s="4"/>
      <c r="U1482" s="4"/>
      <c r="V1482" s="4"/>
      <c r="W1482" s="4"/>
      <c r="X1482" s="4"/>
    </row>
    <row r="1483" spans="1:24">
      <c r="A1483" s="21" t="str">
        <f t="shared" si="475"/>
        <v>a</v>
      </c>
      <c r="C1483" s="28"/>
      <c r="D1483" s="17" t="s">
        <v>299</v>
      </c>
      <c r="E1483" s="10">
        <f t="shared" ref="E1483:M1483" si="497">E1503+E1523+E1543+E1563+E1583+E1603+E1623+E1643+E1663+E1683+E1703+E1723+E1743+E1763+E1783+E1803</f>
        <v>1280.1389999999999</v>
      </c>
      <c r="F1483" s="10">
        <f t="shared" si="497"/>
        <v>1280.1389999999999</v>
      </c>
      <c r="G1483" s="10">
        <f t="shared" si="497"/>
        <v>0</v>
      </c>
      <c r="H1483" s="159">
        <f t="shared" si="497"/>
        <v>1763.8</v>
      </c>
      <c r="I1483" s="159">
        <f t="shared" si="497"/>
        <v>1763.8</v>
      </c>
      <c r="J1483" s="159">
        <f t="shared" si="497"/>
        <v>0</v>
      </c>
      <c r="K1483" s="113">
        <f t="shared" si="497"/>
        <v>553.35600000000011</v>
      </c>
      <c r="L1483" s="113">
        <f t="shared" si="497"/>
        <v>553.35600000000011</v>
      </c>
      <c r="M1483" s="113">
        <f t="shared" si="497"/>
        <v>0</v>
      </c>
      <c r="N1483" s="3">
        <v>17</v>
      </c>
    </row>
    <row r="1484" spans="1:24" ht="12" customHeight="1">
      <c r="A1484" s="21" t="str">
        <f t="shared" si="475"/>
        <v>a</v>
      </c>
      <c r="C1484" s="28"/>
      <c r="D1484" s="17" t="s">
        <v>300</v>
      </c>
      <c r="E1484" s="10">
        <f t="shared" ref="E1484:M1484" si="498">E1504+E1524+E1544+E1564+E1584+E1604+E1624+E1644+E1664+E1684+E1704+E1724+E1744+E1764+E1784+E1804</f>
        <v>5.85</v>
      </c>
      <c r="F1484" s="10">
        <f t="shared" si="498"/>
        <v>5.85</v>
      </c>
      <c r="G1484" s="10">
        <f t="shared" si="498"/>
        <v>0</v>
      </c>
      <c r="H1484" s="159">
        <f t="shared" si="498"/>
        <v>3.55</v>
      </c>
      <c r="I1484" s="159">
        <f t="shared" si="498"/>
        <v>3.55</v>
      </c>
      <c r="J1484" s="159">
        <f t="shared" si="498"/>
        <v>0</v>
      </c>
      <c r="K1484" s="113">
        <f t="shared" si="498"/>
        <v>3.55</v>
      </c>
      <c r="L1484" s="113">
        <f t="shared" si="498"/>
        <v>3.55</v>
      </c>
      <c r="M1484" s="113">
        <f t="shared" si="498"/>
        <v>0</v>
      </c>
      <c r="N1484" s="3">
        <v>18</v>
      </c>
    </row>
    <row r="1485" spans="1:24" s="3" customFormat="1" hidden="1">
      <c r="A1485" s="3" t="str">
        <f t="shared" si="475"/>
        <v>b</v>
      </c>
      <c r="C1485" s="12"/>
      <c r="D1485" s="18" t="s">
        <v>21</v>
      </c>
      <c r="E1485" s="9">
        <f t="shared" ref="E1485:M1485" si="499">E1505+E1525+E1545+E1565+E1585+E1605+E1625+E1645+E1665+E1685+E1705+E1725+E1745+E1765+E1785+E1805</f>
        <v>0</v>
      </c>
      <c r="F1485" s="9">
        <f t="shared" si="499"/>
        <v>0</v>
      </c>
      <c r="G1485" s="9">
        <f t="shared" si="499"/>
        <v>0</v>
      </c>
      <c r="H1485" s="112">
        <f t="shared" si="499"/>
        <v>0</v>
      </c>
      <c r="I1485" s="112">
        <f t="shared" si="499"/>
        <v>0</v>
      </c>
      <c r="J1485" s="112">
        <f t="shared" si="499"/>
        <v>0</v>
      </c>
      <c r="K1485" s="112">
        <f t="shared" si="499"/>
        <v>0</v>
      </c>
      <c r="L1485" s="112">
        <f t="shared" si="499"/>
        <v>0</v>
      </c>
      <c r="M1485" s="112">
        <f t="shared" si="499"/>
        <v>0</v>
      </c>
      <c r="N1485" s="3">
        <v>19</v>
      </c>
      <c r="P1485" s="4"/>
      <c r="Q1485" s="4"/>
      <c r="R1485" s="4"/>
      <c r="S1485" s="4"/>
      <c r="T1485" s="4"/>
      <c r="U1485" s="4"/>
      <c r="V1485" s="4"/>
      <c r="W1485" s="4"/>
      <c r="X1485" s="4"/>
    </row>
    <row r="1486" spans="1:24" s="3" customFormat="1" hidden="1">
      <c r="A1486" s="3" t="str">
        <f t="shared" si="475"/>
        <v>b</v>
      </c>
      <c r="C1486" s="12"/>
      <c r="D1486" s="18" t="s">
        <v>120</v>
      </c>
      <c r="E1486" s="9">
        <f t="shared" ref="E1486:M1486" si="500">E1506+E1526+E1546+E1566+E1586+E1606+E1626+E1646+E1666+E1686+E1706+E1726+E1746+E1766+E1786+E1806</f>
        <v>0</v>
      </c>
      <c r="F1486" s="9">
        <f t="shared" si="500"/>
        <v>0</v>
      </c>
      <c r="G1486" s="9">
        <f t="shared" si="500"/>
        <v>0</v>
      </c>
      <c r="H1486" s="112">
        <f t="shared" si="500"/>
        <v>0</v>
      </c>
      <c r="I1486" s="112">
        <f t="shared" si="500"/>
        <v>0</v>
      </c>
      <c r="J1486" s="112">
        <f t="shared" si="500"/>
        <v>0</v>
      </c>
      <c r="K1486" s="112">
        <f t="shared" si="500"/>
        <v>0</v>
      </c>
      <c r="L1486" s="112">
        <f t="shared" si="500"/>
        <v>0</v>
      </c>
      <c r="M1486" s="112">
        <f t="shared" si="500"/>
        <v>0</v>
      </c>
      <c r="N1486" s="3">
        <v>20</v>
      </c>
      <c r="P1486" s="4"/>
      <c r="Q1486" s="4"/>
      <c r="R1486" s="4"/>
      <c r="S1486" s="4"/>
      <c r="T1486" s="4"/>
      <c r="U1486" s="4"/>
      <c r="V1486" s="4"/>
      <c r="W1486" s="4"/>
      <c r="X1486" s="4"/>
    </row>
    <row r="1487" spans="1:24" ht="33.75">
      <c r="A1487" s="21" t="str">
        <f t="shared" si="475"/>
        <v>a</v>
      </c>
      <c r="B1487" s="21" t="s">
        <v>114</v>
      </c>
      <c r="C1487" s="7" t="s">
        <v>208</v>
      </c>
      <c r="D1487" s="22" t="s">
        <v>425</v>
      </c>
      <c r="E1487" s="176">
        <f>F1487+G1487</f>
        <v>801.822</v>
      </c>
      <c r="F1487" s="176">
        <f>F1489+F1505+F1506</f>
        <v>801.822</v>
      </c>
      <c r="G1487" s="5">
        <f>G1489+G1505+G1506</f>
        <v>0</v>
      </c>
      <c r="H1487" s="157">
        <f>I1487+J1487</f>
        <v>955.8</v>
      </c>
      <c r="I1487" s="157">
        <f>I1489+I1505+I1506</f>
        <v>955.8</v>
      </c>
      <c r="J1487" s="157">
        <f>J1489+J1505+J1506</f>
        <v>0</v>
      </c>
      <c r="K1487" s="110">
        <f t="shared" si="478"/>
        <v>343.70800000000003</v>
      </c>
      <c r="L1487" s="110">
        <f>L1489+L1505+L1506</f>
        <v>343.70800000000003</v>
      </c>
      <c r="M1487" s="110">
        <f>M1489+M1505+M1506</f>
        <v>0</v>
      </c>
      <c r="N1487" s="3">
        <v>1</v>
      </c>
    </row>
    <row r="1488" spans="1:24" s="3" customFormat="1">
      <c r="A1488" s="3" t="str">
        <f t="shared" si="475"/>
        <v>b</v>
      </c>
      <c r="C1488" s="12"/>
      <c r="D1488" s="19" t="s">
        <v>99</v>
      </c>
      <c r="E1488" s="8">
        <f t="shared" ref="E1488:E1499" si="501">F1488+G1488</f>
        <v>0</v>
      </c>
      <c r="F1488" s="8"/>
      <c r="G1488" s="8"/>
      <c r="H1488" s="204">
        <f t="shared" ref="H1488:H1499" si="502">I1488+J1488</f>
        <v>0</v>
      </c>
      <c r="I1488" s="204"/>
      <c r="J1488" s="204"/>
      <c r="K1488" s="111">
        <f t="shared" si="478"/>
        <v>0</v>
      </c>
      <c r="L1488" s="111"/>
      <c r="M1488" s="111"/>
      <c r="N1488" s="3">
        <v>2</v>
      </c>
      <c r="P1488" s="4"/>
      <c r="Q1488" s="4"/>
      <c r="R1488" s="4"/>
      <c r="S1488" s="4"/>
      <c r="T1488" s="4"/>
      <c r="U1488" s="4"/>
      <c r="V1488" s="4"/>
      <c r="W1488" s="4"/>
      <c r="X1488" s="4"/>
    </row>
    <row r="1489" spans="1:24">
      <c r="A1489" s="21" t="str">
        <f t="shared" si="475"/>
        <v>a</v>
      </c>
      <c r="C1489" s="28"/>
      <c r="D1489" s="23" t="s">
        <v>5</v>
      </c>
      <c r="E1489" s="9">
        <f t="shared" si="501"/>
        <v>801.822</v>
      </c>
      <c r="F1489" s="9">
        <f>F1490+F1491+F1501+F1502+F1503+F1504</f>
        <v>801.822</v>
      </c>
      <c r="G1489" s="9">
        <f>G1490+G1491+G1501+G1502+G1503+G1504</f>
        <v>0</v>
      </c>
      <c r="H1489" s="158">
        <f t="shared" si="502"/>
        <v>955.8</v>
      </c>
      <c r="I1489" s="158">
        <f>I1490+I1491+I1501+I1502+I1503+I1504</f>
        <v>955.8</v>
      </c>
      <c r="J1489" s="158">
        <f>J1490+J1491+J1501+J1502+J1503+J1504</f>
        <v>0</v>
      </c>
      <c r="K1489" s="112">
        <f t="shared" si="478"/>
        <v>343.70800000000003</v>
      </c>
      <c r="L1489" s="112">
        <f>L1490+L1491+L1501+L1502+L1503+L1504</f>
        <v>343.70800000000003</v>
      </c>
      <c r="M1489" s="112">
        <f>M1490+M1491+M1501+M1502+M1503+M1504</f>
        <v>0</v>
      </c>
      <c r="N1489" s="3">
        <v>3</v>
      </c>
    </row>
    <row r="1490" spans="1:24" s="3" customFormat="1" ht="1.5" customHeight="1">
      <c r="A1490" s="3" t="str">
        <f t="shared" si="475"/>
        <v>b</v>
      </c>
      <c r="C1490" s="12"/>
      <c r="D1490" s="17" t="s">
        <v>301</v>
      </c>
      <c r="E1490" s="10">
        <f t="shared" si="501"/>
        <v>0</v>
      </c>
      <c r="F1490" s="10"/>
      <c r="G1490" s="10"/>
      <c r="H1490" s="159">
        <f t="shared" si="502"/>
        <v>0</v>
      </c>
      <c r="I1490" s="159"/>
      <c r="J1490" s="159"/>
      <c r="K1490" s="113">
        <f t="shared" si="478"/>
        <v>0</v>
      </c>
      <c r="L1490" s="113"/>
      <c r="M1490" s="113"/>
      <c r="N1490" s="3">
        <v>4</v>
      </c>
      <c r="P1490" s="4">
        <f>K1490-H1490</f>
        <v>0</v>
      </c>
      <c r="Q1490" s="4">
        <f>K1490-E1490</f>
        <v>0</v>
      </c>
      <c r="R1490" s="4">
        <f>H1490-E1490</f>
        <v>0</v>
      </c>
      <c r="S1490" s="4"/>
      <c r="T1490" s="4"/>
      <c r="U1490" s="4"/>
      <c r="V1490" s="4"/>
      <c r="W1490" s="4"/>
      <c r="X1490" s="4"/>
    </row>
    <row r="1491" spans="1:24" s="3" customFormat="1" hidden="1">
      <c r="A1491" s="3" t="str">
        <f t="shared" si="475"/>
        <v>b</v>
      </c>
      <c r="C1491" s="12"/>
      <c r="D1491" s="17" t="s">
        <v>295</v>
      </c>
      <c r="E1491" s="10">
        <f t="shared" si="501"/>
        <v>0</v>
      </c>
      <c r="F1491" s="10">
        <f>F1492+F1493+F1494+F1495+F1496+F1497+F1498+F1499</f>
        <v>0</v>
      </c>
      <c r="G1491" s="10">
        <f>G1492+G1493+G1494+G1495+G1496+G1497+G1498+G1499</f>
        <v>0</v>
      </c>
      <c r="H1491" s="113">
        <f t="shared" si="502"/>
        <v>0</v>
      </c>
      <c r="I1491" s="113">
        <f>I1492+I1493+I1494+I1495+I1496+I1497+I1498+I1499</f>
        <v>0</v>
      </c>
      <c r="J1491" s="113">
        <f>J1492+J1493+J1494+J1495+J1496+J1497+J1498+J1499</f>
        <v>0</v>
      </c>
      <c r="K1491" s="113">
        <f t="shared" si="478"/>
        <v>0</v>
      </c>
      <c r="L1491" s="113">
        <f>L1492+L1493+L1494+L1495+L1496+L1497+L1498+L1499</f>
        <v>0</v>
      </c>
      <c r="M1491" s="113">
        <f>M1492+M1493+M1494+M1495+M1496+M1497+M1498+M1499</f>
        <v>0</v>
      </c>
      <c r="N1491" s="3">
        <v>5</v>
      </c>
      <c r="P1491" s="4"/>
      <c r="Q1491" s="4"/>
      <c r="R1491" s="4"/>
      <c r="S1491" s="4"/>
      <c r="T1491" s="4"/>
      <c r="U1491" s="4"/>
      <c r="V1491" s="4"/>
      <c r="W1491" s="4"/>
      <c r="X1491" s="4"/>
    </row>
    <row r="1492" spans="1:24" s="3" customFormat="1" ht="22.5" hidden="1">
      <c r="A1492" s="3" t="s">
        <v>289</v>
      </c>
      <c r="C1492" s="12"/>
      <c r="D1492" s="16" t="s">
        <v>290</v>
      </c>
      <c r="E1492" s="5">
        <f t="shared" si="501"/>
        <v>0</v>
      </c>
      <c r="F1492" s="5"/>
      <c r="G1492" s="5"/>
      <c r="H1492" s="110">
        <f t="shared" si="502"/>
        <v>0</v>
      </c>
      <c r="I1492" s="110"/>
      <c r="J1492" s="110"/>
      <c r="K1492" s="110">
        <f t="shared" si="478"/>
        <v>0</v>
      </c>
      <c r="L1492" s="110"/>
      <c r="M1492" s="110"/>
      <c r="N1492" s="3">
        <v>6</v>
      </c>
      <c r="P1492" s="4"/>
      <c r="Q1492" s="4"/>
      <c r="R1492" s="4"/>
      <c r="S1492" s="4"/>
      <c r="T1492" s="4"/>
      <c r="U1492" s="4"/>
      <c r="V1492" s="4"/>
      <c r="W1492" s="4"/>
      <c r="X1492" s="4"/>
    </row>
    <row r="1493" spans="1:24" s="3" customFormat="1" hidden="1">
      <c r="A1493" s="3" t="s">
        <v>289</v>
      </c>
      <c r="C1493" s="12"/>
      <c r="D1493" s="16" t="s">
        <v>102</v>
      </c>
      <c r="E1493" s="5">
        <f t="shared" si="501"/>
        <v>0</v>
      </c>
      <c r="F1493" s="5"/>
      <c r="G1493" s="5"/>
      <c r="H1493" s="110">
        <f t="shared" si="502"/>
        <v>0</v>
      </c>
      <c r="I1493" s="110"/>
      <c r="J1493" s="110"/>
      <c r="K1493" s="110">
        <f t="shared" si="478"/>
        <v>0</v>
      </c>
      <c r="L1493" s="110"/>
      <c r="M1493" s="110"/>
      <c r="N1493" s="3">
        <v>7</v>
      </c>
      <c r="P1493" s="4"/>
      <c r="Q1493" s="4"/>
      <c r="R1493" s="4"/>
      <c r="S1493" s="4"/>
      <c r="T1493" s="4"/>
      <c r="U1493" s="4"/>
      <c r="V1493" s="4"/>
      <c r="W1493" s="4"/>
      <c r="X1493" s="4"/>
    </row>
    <row r="1494" spans="1:24" s="3" customFormat="1" hidden="1">
      <c r="A1494" s="3" t="s">
        <v>289</v>
      </c>
      <c r="C1494" s="12"/>
      <c r="D1494" s="16" t="s">
        <v>101</v>
      </c>
      <c r="E1494" s="5">
        <f t="shared" si="501"/>
        <v>0</v>
      </c>
      <c r="F1494" s="5"/>
      <c r="G1494" s="5"/>
      <c r="H1494" s="110">
        <f t="shared" si="502"/>
        <v>0</v>
      </c>
      <c r="I1494" s="110"/>
      <c r="J1494" s="110"/>
      <c r="K1494" s="110">
        <f t="shared" si="478"/>
        <v>0</v>
      </c>
      <c r="L1494" s="110"/>
      <c r="M1494" s="110"/>
      <c r="N1494" s="3">
        <v>8</v>
      </c>
      <c r="P1494" s="4"/>
      <c r="Q1494" s="4"/>
      <c r="R1494" s="4"/>
      <c r="S1494" s="4"/>
      <c r="T1494" s="4"/>
      <c r="U1494" s="4"/>
      <c r="V1494" s="4"/>
      <c r="W1494" s="4"/>
      <c r="X1494" s="4"/>
    </row>
    <row r="1495" spans="1:24" s="3" customFormat="1" hidden="1">
      <c r="A1495" s="3" t="s">
        <v>289</v>
      </c>
      <c r="C1495" s="12"/>
      <c r="D1495" s="16" t="s">
        <v>291</v>
      </c>
      <c r="E1495" s="5">
        <f t="shared" si="501"/>
        <v>0</v>
      </c>
      <c r="F1495" s="5"/>
      <c r="G1495" s="5"/>
      <c r="H1495" s="110">
        <f t="shared" si="502"/>
        <v>0</v>
      </c>
      <c r="I1495" s="110"/>
      <c r="J1495" s="110"/>
      <c r="K1495" s="110">
        <f t="shared" si="478"/>
        <v>0</v>
      </c>
      <c r="L1495" s="110"/>
      <c r="M1495" s="110"/>
      <c r="N1495" s="3">
        <v>9</v>
      </c>
      <c r="P1495" s="4"/>
      <c r="Q1495" s="4"/>
      <c r="R1495" s="4"/>
      <c r="S1495" s="4"/>
      <c r="T1495" s="4"/>
      <c r="U1495" s="4"/>
      <c r="V1495" s="4"/>
      <c r="W1495" s="4"/>
      <c r="X1495" s="4"/>
    </row>
    <row r="1496" spans="1:24" s="3" customFormat="1" hidden="1">
      <c r="A1496" s="3" t="s">
        <v>289</v>
      </c>
      <c r="C1496" s="12"/>
      <c r="D1496" s="16" t="s">
        <v>100</v>
      </c>
      <c r="E1496" s="5">
        <f t="shared" si="501"/>
        <v>0</v>
      </c>
      <c r="F1496" s="5"/>
      <c r="G1496" s="5"/>
      <c r="H1496" s="110">
        <f t="shared" si="502"/>
        <v>0</v>
      </c>
      <c r="I1496" s="110"/>
      <c r="J1496" s="110"/>
      <c r="K1496" s="110">
        <f t="shared" si="478"/>
        <v>0</v>
      </c>
      <c r="L1496" s="110"/>
      <c r="M1496" s="110"/>
      <c r="N1496" s="3">
        <v>10</v>
      </c>
      <c r="P1496" s="4"/>
      <c r="Q1496" s="4"/>
      <c r="R1496" s="4"/>
      <c r="S1496" s="4"/>
      <c r="T1496" s="4"/>
      <c r="U1496" s="4"/>
      <c r="V1496" s="4"/>
      <c r="W1496" s="4"/>
      <c r="X1496" s="4"/>
    </row>
    <row r="1497" spans="1:24" s="3" customFormat="1" ht="33.75" hidden="1">
      <c r="A1497" s="3" t="s">
        <v>289</v>
      </c>
      <c r="C1497" s="12"/>
      <c r="D1497" s="16" t="s">
        <v>292</v>
      </c>
      <c r="E1497" s="5">
        <f t="shared" si="501"/>
        <v>0</v>
      </c>
      <c r="F1497" s="5"/>
      <c r="G1497" s="5"/>
      <c r="H1497" s="110">
        <f t="shared" si="502"/>
        <v>0</v>
      </c>
      <c r="I1497" s="110"/>
      <c r="J1497" s="110"/>
      <c r="K1497" s="110">
        <f t="shared" si="478"/>
        <v>0</v>
      </c>
      <c r="L1497" s="110"/>
      <c r="M1497" s="110"/>
      <c r="N1497" s="3">
        <v>11</v>
      </c>
      <c r="P1497" s="4"/>
      <c r="Q1497" s="4"/>
      <c r="R1497" s="4"/>
      <c r="S1497" s="4"/>
      <c r="T1497" s="4"/>
      <c r="U1497" s="4"/>
      <c r="V1497" s="4"/>
      <c r="W1497" s="4"/>
      <c r="X1497" s="4"/>
    </row>
    <row r="1498" spans="1:24" s="3" customFormat="1" ht="33.75" hidden="1">
      <c r="A1498" s="3" t="s">
        <v>289</v>
      </c>
      <c r="C1498" s="12"/>
      <c r="D1498" s="16" t="s">
        <v>293</v>
      </c>
      <c r="E1498" s="5">
        <f t="shared" si="501"/>
        <v>0</v>
      </c>
      <c r="F1498" s="5"/>
      <c r="G1498" s="5"/>
      <c r="H1498" s="110">
        <f t="shared" si="502"/>
        <v>0</v>
      </c>
      <c r="I1498" s="110"/>
      <c r="J1498" s="110"/>
      <c r="K1498" s="110">
        <f t="shared" si="478"/>
        <v>0</v>
      </c>
      <c r="L1498" s="110"/>
      <c r="M1498" s="110"/>
      <c r="N1498" s="3">
        <v>12</v>
      </c>
      <c r="P1498" s="4"/>
      <c r="Q1498" s="4"/>
      <c r="R1498" s="4"/>
      <c r="S1498" s="4"/>
      <c r="T1498" s="4"/>
      <c r="U1498" s="4"/>
      <c r="V1498" s="4"/>
      <c r="W1498" s="4"/>
      <c r="X1498" s="4"/>
    </row>
    <row r="1499" spans="1:24" s="3" customFormat="1" ht="22.5" hidden="1">
      <c r="A1499" s="3" t="s">
        <v>289</v>
      </c>
      <c r="C1499" s="12"/>
      <c r="D1499" s="16" t="s">
        <v>294</v>
      </c>
      <c r="E1499" s="5">
        <f t="shared" si="501"/>
        <v>0</v>
      </c>
      <c r="F1499" s="5"/>
      <c r="G1499" s="5"/>
      <c r="H1499" s="110">
        <f t="shared" si="502"/>
        <v>0</v>
      </c>
      <c r="I1499" s="110"/>
      <c r="J1499" s="110"/>
      <c r="K1499" s="110">
        <f t="shared" si="478"/>
        <v>0</v>
      </c>
      <c r="L1499" s="110"/>
      <c r="M1499" s="110"/>
      <c r="N1499" s="3">
        <v>13</v>
      </c>
      <c r="P1499" s="4"/>
      <c r="Q1499" s="4"/>
      <c r="R1499" s="4"/>
      <c r="S1499" s="4"/>
      <c r="T1499" s="4"/>
      <c r="U1499" s="4"/>
      <c r="V1499" s="4"/>
      <c r="W1499" s="4"/>
      <c r="X1499" s="4"/>
    </row>
    <row r="1500" spans="1:24" s="3" customFormat="1" hidden="1">
      <c r="A1500" s="3" t="str">
        <f t="shared" si="475"/>
        <v>b</v>
      </c>
      <c r="C1500" s="12"/>
      <c r="D1500" s="17" t="s">
        <v>296</v>
      </c>
      <c r="E1500" s="10"/>
      <c r="F1500" s="10"/>
      <c r="G1500" s="10"/>
      <c r="H1500" s="113"/>
      <c r="I1500" s="113"/>
      <c r="J1500" s="113"/>
      <c r="K1500" s="113">
        <f t="shared" si="478"/>
        <v>0</v>
      </c>
      <c r="L1500" s="113"/>
      <c r="M1500" s="113"/>
      <c r="N1500" s="3">
        <v>14</v>
      </c>
      <c r="P1500" s="4"/>
      <c r="Q1500" s="4"/>
      <c r="R1500" s="4"/>
      <c r="S1500" s="4"/>
      <c r="T1500" s="4"/>
      <c r="U1500" s="4"/>
      <c r="V1500" s="4"/>
      <c r="W1500" s="4"/>
      <c r="X1500" s="4"/>
    </row>
    <row r="1501" spans="1:24" s="3" customFormat="1" hidden="1">
      <c r="A1501" s="3" t="str">
        <f t="shared" si="475"/>
        <v>b</v>
      </c>
      <c r="C1501" s="12"/>
      <c r="D1501" s="17" t="s">
        <v>297</v>
      </c>
      <c r="E1501" s="10">
        <f t="shared" ref="E1501:E1519" si="503">F1501+G1501</f>
        <v>0</v>
      </c>
      <c r="F1501" s="10"/>
      <c r="G1501" s="10"/>
      <c r="H1501" s="113">
        <f t="shared" ref="H1501:H1519" si="504">I1501+J1501</f>
        <v>0</v>
      </c>
      <c r="I1501" s="113"/>
      <c r="J1501" s="113"/>
      <c r="K1501" s="113">
        <f t="shared" si="478"/>
        <v>0</v>
      </c>
      <c r="L1501" s="113"/>
      <c r="M1501" s="113"/>
      <c r="N1501" s="3">
        <v>15</v>
      </c>
      <c r="P1501" s="4"/>
      <c r="Q1501" s="4"/>
      <c r="R1501" s="4"/>
      <c r="S1501" s="4"/>
      <c r="T1501" s="4"/>
      <c r="U1501" s="4"/>
      <c r="V1501" s="4"/>
      <c r="W1501" s="4"/>
      <c r="X1501" s="4"/>
    </row>
    <row r="1502" spans="1:24" s="3" customFormat="1" hidden="1">
      <c r="A1502" s="3" t="str">
        <f t="shared" si="475"/>
        <v>b</v>
      </c>
      <c r="C1502" s="12"/>
      <c r="D1502" s="17" t="s">
        <v>298</v>
      </c>
      <c r="E1502" s="10">
        <f t="shared" si="503"/>
        <v>0</v>
      </c>
      <c r="F1502" s="10"/>
      <c r="G1502" s="10"/>
      <c r="H1502" s="113">
        <f t="shared" si="504"/>
        <v>0</v>
      </c>
      <c r="I1502" s="113"/>
      <c r="J1502" s="113"/>
      <c r="K1502" s="113">
        <f t="shared" si="478"/>
        <v>0</v>
      </c>
      <c r="L1502" s="113"/>
      <c r="M1502" s="113"/>
      <c r="N1502" s="3">
        <v>16</v>
      </c>
      <c r="P1502" s="4"/>
      <c r="Q1502" s="4"/>
      <c r="R1502" s="4"/>
      <c r="S1502" s="4"/>
      <c r="T1502" s="4"/>
      <c r="U1502" s="4"/>
      <c r="V1502" s="4"/>
      <c r="W1502" s="4"/>
      <c r="X1502" s="4"/>
    </row>
    <row r="1503" spans="1:24">
      <c r="A1503" s="21" t="str">
        <f t="shared" si="475"/>
        <v>a</v>
      </c>
      <c r="C1503" s="28"/>
      <c r="D1503" s="17" t="s">
        <v>299</v>
      </c>
      <c r="E1503" s="10">
        <f t="shared" si="503"/>
        <v>801.822</v>
      </c>
      <c r="F1503" s="10">
        <v>801.822</v>
      </c>
      <c r="G1503" s="10"/>
      <c r="H1503" s="159">
        <f t="shared" si="504"/>
        <v>955.8</v>
      </c>
      <c r="I1503" s="159">
        <v>955.8</v>
      </c>
      <c r="J1503" s="159"/>
      <c r="K1503" s="113">
        <f t="shared" si="478"/>
        <v>343.70800000000003</v>
      </c>
      <c r="L1503" s="113">
        <v>343.70800000000003</v>
      </c>
      <c r="M1503" s="113"/>
      <c r="N1503" s="3">
        <v>17</v>
      </c>
    </row>
    <row r="1504" spans="1:24" s="3" customFormat="1" hidden="1">
      <c r="A1504" s="3" t="str">
        <f t="shared" ref="A1504:A1567" si="505">IF((E1504+H1504+K1504)&gt;0,"a","b")</f>
        <v>b</v>
      </c>
      <c r="C1504" s="12"/>
      <c r="D1504" s="17" t="s">
        <v>300</v>
      </c>
      <c r="E1504" s="10">
        <f t="shared" si="503"/>
        <v>0</v>
      </c>
      <c r="F1504" s="10"/>
      <c r="G1504" s="10"/>
      <c r="H1504" s="113">
        <f t="shared" si="504"/>
        <v>0</v>
      </c>
      <c r="I1504" s="113"/>
      <c r="J1504" s="113"/>
      <c r="K1504" s="113">
        <f t="shared" si="478"/>
        <v>0</v>
      </c>
      <c r="L1504" s="113"/>
      <c r="M1504" s="113"/>
      <c r="N1504" s="3">
        <v>18</v>
      </c>
      <c r="P1504" s="4"/>
      <c r="Q1504" s="4"/>
      <c r="R1504" s="4"/>
      <c r="S1504" s="4"/>
      <c r="T1504" s="4"/>
      <c r="U1504" s="4"/>
      <c r="V1504" s="4"/>
      <c r="W1504" s="4"/>
      <c r="X1504" s="4"/>
    </row>
    <row r="1505" spans="1:24" s="3" customFormat="1" hidden="1">
      <c r="A1505" s="3" t="str">
        <f t="shared" si="505"/>
        <v>b</v>
      </c>
      <c r="C1505" s="12"/>
      <c r="D1505" s="18" t="s">
        <v>21</v>
      </c>
      <c r="E1505" s="9">
        <f t="shared" si="503"/>
        <v>0</v>
      </c>
      <c r="F1505" s="9"/>
      <c r="G1505" s="9"/>
      <c r="H1505" s="112">
        <f t="shared" si="504"/>
        <v>0</v>
      </c>
      <c r="I1505" s="112"/>
      <c r="J1505" s="112"/>
      <c r="K1505" s="112">
        <f t="shared" si="478"/>
        <v>0</v>
      </c>
      <c r="L1505" s="112"/>
      <c r="M1505" s="112"/>
      <c r="N1505" s="3">
        <v>19</v>
      </c>
      <c r="P1505" s="4"/>
      <c r="Q1505" s="4"/>
      <c r="R1505" s="4"/>
      <c r="S1505" s="4"/>
      <c r="T1505" s="4"/>
      <c r="U1505" s="4"/>
      <c r="V1505" s="4"/>
      <c r="W1505" s="4"/>
      <c r="X1505" s="4"/>
    </row>
    <row r="1506" spans="1:24" s="3" customFormat="1" hidden="1">
      <c r="A1506" s="3" t="str">
        <f t="shared" si="505"/>
        <v>b</v>
      </c>
      <c r="C1506" s="12"/>
      <c r="D1506" s="18" t="s">
        <v>120</v>
      </c>
      <c r="E1506" s="9">
        <f t="shared" si="503"/>
        <v>0</v>
      </c>
      <c r="F1506" s="9"/>
      <c r="G1506" s="9"/>
      <c r="H1506" s="112">
        <f t="shared" si="504"/>
        <v>0</v>
      </c>
      <c r="I1506" s="112"/>
      <c r="J1506" s="112"/>
      <c r="K1506" s="112">
        <f t="shared" si="478"/>
        <v>0</v>
      </c>
      <c r="L1506" s="112"/>
      <c r="M1506" s="112"/>
      <c r="N1506" s="3">
        <v>20</v>
      </c>
      <c r="P1506" s="4"/>
      <c r="Q1506" s="4"/>
      <c r="R1506" s="4"/>
      <c r="S1506" s="4"/>
      <c r="T1506" s="4"/>
      <c r="U1506" s="4"/>
      <c r="V1506" s="4"/>
      <c r="W1506" s="4"/>
      <c r="X1506" s="4"/>
    </row>
    <row r="1507" spans="1:24" ht="50.25" customHeight="1">
      <c r="A1507" s="21" t="str">
        <f t="shared" si="505"/>
        <v>a</v>
      </c>
      <c r="B1507" s="21" t="s">
        <v>114</v>
      </c>
      <c r="C1507" s="7" t="s">
        <v>206</v>
      </c>
      <c r="D1507" s="22" t="s">
        <v>426</v>
      </c>
      <c r="E1507" s="176">
        <f t="shared" si="503"/>
        <v>85.64</v>
      </c>
      <c r="F1507" s="176">
        <f>F1509+F1525+F1526</f>
        <v>85.64</v>
      </c>
      <c r="G1507" s="5">
        <f>G1509+G1525+G1526</f>
        <v>0</v>
      </c>
      <c r="H1507" s="157">
        <f t="shared" si="504"/>
        <v>150</v>
      </c>
      <c r="I1507" s="157">
        <f>I1509+I1525+I1526</f>
        <v>150</v>
      </c>
      <c r="J1507" s="157">
        <f>J1509+J1525+J1526</f>
        <v>0</v>
      </c>
      <c r="K1507" s="110">
        <f t="shared" si="478"/>
        <v>25.98</v>
      </c>
      <c r="L1507" s="110">
        <f>L1509+L1525+L1526</f>
        <v>25.98</v>
      </c>
      <c r="M1507" s="110">
        <f>M1509+M1525+M1526</f>
        <v>0</v>
      </c>
      <c r="N1507" s="3">
        <v>1</v>
      </c>
    </row>
    <row r="1508" spans="1:24" s="3" customFormat="1">
      <c r="A1508" s="3" t="str">
        <f t="shared" si="505"/>
        <v>b</v>
      </c>
      <c r="C1508" s="12"/>
      <c r="D1508" s="19" t="s">
        <v>99</v>
      </c>
      <c r="E1508" s="8">
        <f t="shared" si="503"/>
        <v>0</v>
      </c>
      <c r="F1508" s="8"/>
      <c r="G1508" s="8"/>
      <c r="H1508" s="204">
        <f t="shared" si="504"/>
        <v>0</v>
      </c>
      <c r="I1508" s="204"/>
      <c r="J1508" s="204"/>
      <c r="K1508" s="111">
        <f t="shared" ref="K1508:K1571" si="506">L1508+M1508</f>
        <v>0</v>
      </c>
      <c r="L1508" s="111"/>
      <c r="M1508" s="111"/>
      <c r="N1508" s="3">
        <v>2</v>
      </c>
      <c r="P1508" s="4"/>
      <c r="Q1508" s="4"/>
      <c r="R1508" s="4"/>
      <c r="S1508" s="4"/>
      <c r="T1508" s="4"/>
      <c r="U1508" s="4"/>
      <c r="V1508" s="4"/>
      <c r="W1508" s="4"/>
      <c r="X1508" s="4"/>
    </row>
    <row r="1509" spans="1:24">
      <c r="A1509" s="21" t="str">
        <f t="shared" si="505"/>
        <v>a</v>
      </c>
      <c r="C1509" s="28"/>
      <c r="D1509" s="23" t="s">
        <v>5</v>
      </c>
      <c r="E1509" s="9">
        <f t="shared" si="503"/>
        <v>85.64</v>
      </c>
      <c r="F1509" s="9">
        <f>F1510+F1511+F1521+F1522+F1523+F1524</f>
        <v>85.64</v>
      </c>
      <c r="G1509" s="9">
        <f>G1510+G1511+G1521+G1522+G1523+G1524</f>
        <v>0</v>
      </c>
      <c r="H1509" s="158">
        <f t="shared" si="504"/>
        <v>150</v>
      </c>
      <c r="I1509" s="158">
        <f>I1510+I1511+I1521+I1522+I1523+I1524</f>
        <v>150</v>
      </c>
      <c r="J1509" s="158">
        <f>J1510+J1511+J1521+J1522+J1523+J1524</f>
        <v>0</v>
      </c>
      <c r="K1509" s="112">
        <f t="shared" si="506"/>
        <v>25.98</v>
      </c>
      <c r="L1509" s="9">
        <f>L1510+L1511+L1521+L1522+L1523+L1524</f>
        <v>25.98</v>
      </c>
      <c r="M1509" s="112">
        <f>M1510+M1511+M1521+M1522+M1523+M1524</f>
        <v>0</v>
      </c>
      <c r="N1509" s="3">
        <v>3</v>
      </c>
    </row>
    <row r="1510" spans="1:24" s="3" customFormat="1" ht="0.75" customHeight="1">
      <c r="A1510" s="3" t="str">
        <f t="shared" si="505"/>
        <v>b</v>
      </c>
      <c r="C1510" s="12"/>
      <c r="D1510" s="17" t="s">
        <v>301</v>
      </c>
      <c r="E1510" s="10">
        <f t="shared" si="503"/>
        <v>0</v>
      </c>
      <c r="F1510" s="10"/>
      <c r="G1510" s="10"/>
      <c r="H1510" s="159">
        <f t="shared" si="504"/>
        <v>0</v>
      </c>
      <c r="I1510" s="159"/>
      <c r="J1510" s="159"/>
      <c r="K1510" s="113">
        <f t="shared" si="506"/>
        <v>0</v>
      </c>
      <c r="L1510" s="113"/>
      <c r="M1510" s="113"/>
      <c r="N1510" s="3">
        <v>4</v>
      </c>
      <c r="P1510" s="4">
        <f>K1510-H1510</f>
        <v>0</v>
      </c>
      <c r="Q1510" s="4">
        <f>K1510-E1510</f>
        <v>0</v>
      </c>
      <c r="R1510" s="4">
        <f>H1510-E1510</f>
        <v>0</v>
      </c>
      <c r="S1510" s="4"/>
      <c r="T1510" s="4"/>
      <c r="U1510" s="4"/>
      <c r="V1510" s="4"/>
      <c r="W1510" s="4"/>
      <c r="X1510" s="4"/>
    </row>
    <row r="1511" spans="1:24" s="3" customFormat="1" hidden="1">
      <c r="A1511" s="3" t="str">
        <f t="shared" si="505"/>
        <v>b</v>
      </c>
      <c r="C1511" s="12"/>
      <c r="D1511" s="17" t="s">
        <v>295</v>
      </c>
      <c r="E1511" s="10">
        <f t="shared" si="503"/>
        <v>0</v>
      </c>
      <c r="F1511" s="10">
        <f>F1512+F1513+F1514+F1515+F1516+F1517+F1518+F1519</f>
        <v>0</v>
      </c>
      <c r="G1511" s="10">
        <f>G1512+G1513+G1514+G1515+G1516+G1517+G1518+G1519</f>
        <v>0</v>
      </c>
      <c r="H1511" s="113">
        <f t="shared" si="504"/>
        <v>0</v>
      </c>
      <c r="I1511" s="113">
        <f>I1512+I1513+I1514+I1515+I1516+I1517+I1518+I1519</f>
        <v>0</v>
      </c>
      <c r="J1511" s="113">
        <f>J1512+J1513+J1514+J1515+J1516+J1517+J1518+J1519</f>
        <v>0</v>
      </c>
      <c r="K1511" s="113">
        <f t="shared" si="506"/>
        <v>0</v>
      </c>
      <c r="L1511" s="113">
        <f>L1512+L1513+L1514+L1515+L1516+L1517+L1518+L1519</f>
        <v>0</v>
      </c>
      <c r="M1511" s="113">
        <f>M1512+M1513+M1514+M1515+M1516+M1517+M1518+M1519</f>
        <v>0</v>
      </c>
      <c r="N1511" s="3">
        <v>5</v>
      </c>
      <c r="P1511" s="4"/>
      <c r="Q1511" s="4"/>
      <c r="R1511" s="4"/>
      <c r="S1511" s="4"/>
      <c r="T1511" s="4"/>
      <c r="U1511" s="4"/>
      <c r="V1511" s="4"/>
      <c r="W1511" s="4"/>
      <c r="X1511" s="4"/>
    </row>
    <row r="1512" spans="1:24" s="3" customFormat="1" ht="22.5" hidden="1">
      <c r="A1512" s="3" t="s">
        <v>289</v>
      </c>
      <c r="C1512" s="12"/>
      <c r="D1512" s="16" t="s">
        <v>290</v>
      </c>
      <c r="E1512" s="5">
        <f t="shared" si="503"/>
        <v>0</v>
      </c>
      <c r="F1512" s="5"/>
      <c r="G1512" s="5"/>
      <c r="H1512" s="110">
        <f t="shared" si="504"/>
        <v>0</v>
      </c>
      <c r="I1512" s="110"/>
      <c r="J1512" s="110"/>
      <c r="K1512" s="110">
        <f t="shared" si="506"/>
        <v>0</v>
      </c>
      <c r="L1512" s="110"/>
      <c r="M1512" s="110"/>
      <c r="N1512" s="3">
        <v>6</v>
      </c>
      <c r="P1512" s="4"/>
      <c r="Q1512" s="4"/>
      <c r="R1512" s="4"/>
      <c r="S1512" s="4"/>
      <c r="T1512" s="4"/>
      <c r="U1512" s="4"/>
      <c r="V1512" s="4"/>
      <c r="W1512" s="4"/>
      <c r="X1512" s="4"/>
    </row>
    <row r="1513" spans="1:24" s="3" customFormat="1" hidden="1">
      <c r="A1513" s="3" t="s">
        <v>289</v>
      </c>
      <c r="C1513" s="12"/>
      <c r="D1513" s="16" t="s">
        <v>102</v>
      </c>
      <c r="E1513" s="5">
        <f t="shared" si="503"/>
        <v>0</v>
      </c>
      <c r="F1513" s="5"/>
      <c r="G1513" s="5"/>
      <c r="H1513" s="110">
        <f t="shared" si="504"/>
        <v>0</v>
      </c>
      <c r="I1513" s="110"/>
      <c r="J1513" s="110"/>
      <c r="K1513" s="110">
        <f t="shared" si="506"/>
        <v>0</v>
      </c>
      <c r="L1513" s="110"/>
      <c r="M1513" s="110"/>
      <c r="N1513" s="3">
        <v>7</v>
      </c>
      <c r="P1513" s="4"/>
      <c r="Q1513" s="4"/>
      <c r="R1513" s="4"/>
      <c r="S1513" s="4"/>
      <c r="T1513" s="4"/>
      <c r="U1513" s="4"/>
      <c r="V1513" s="4"/>
      <c r="W1513" s="4"/>
      <c r="X1513" s="4"/>
    </row>
    <row r="1514" spans="1:24" s="3" customFormat="1" hidden="1">
      <c r="A1514" s="3" t="s">
        <v>289</v>
      </c>
      <c r="C1514" s="12"/>
      <c r="D1514" s="16" t="s">
        <v>101</v>
      </c>
      <c r="E1514" s="5">
        <f t="shared" si="503"/>
        <v>0</v>
      </c>
      <c r="F1514" s="5"/>
      <c r="G1514" s="5"/>
      <c r="H1514" s="110">
        <f t="shared" si="504"/>
        <v>0</v>
      </c>
      <c r="I1514" s="110"/>
      <c r="J1514" s="110"/>
      <c r="K1514" s="110">
        <f t="shared" si="506"/>
        <v>0</v>
      </c>
      <c r="L1514" s="110"/>
      <c r="M1514" s="110"/>
      <c r="N1514" s="3">
        <v>8</v>
      </c>
      <c r="P1514" s="4"/>
      <c r="Q1514" s="4"/>
      <c r="R1514" s="4"/>
      <c r="S1514" s="4"/>
      <c r="T1514" s="4"/>
      <c r="U1514" s="4"/>
      <c r="V1514" s="4"/>
      <c r="W1514" s="4"/>
      <c r="X1514" s="4"/>
    </row>
    <row r="1515" spans="1:24" s="3" customFormat="1" hidden="1">
      <c r="A1515" s="3" t="s">
        <v>289</v>
      </c>
      <c r="C1515" s="12"/>
      <c r="D1515" s="16" t="s">
        <v>291</v>
      </c>
      <c r="E1515" s="5">
        <f t="shared" si="503"/>
        <v>0</v>
      </c>
      <c r="F1515" s="5"/>
      <c r="G1515" s="5"/>
      <c r="H1515" s="110">
        <f t="shared" si="504"/>
        <v>0</v>
      </c>
      <c r="I1515" s="110"/>
      <c r="J1515" s="110"/>
      <c r="K1515" s="110">
        <f t="shared" si="506"/>
        <v>0</v>
      </c>
      <c r="L1515" s="110"/>
      <c r="M1515" s="110"/>
      <c r="N1515" s="3">
        <v>9</v>
      </c>
      <c r="P1515" s="4"/>
      <c r="Q1515" s="4"/>
      <c r="R1515" s="4"/>
      <c r="S1515" s="4"/>
      <c r="T1515" s="4"/>
      <c r="U1515" s="4"/>
      <c r="V1515" s="4"/>
      <c r="W1515" s="4"/>
      <c r="X1515" s="4"/>
    </row>
    <row r="1516" spans="1:24" s="3" customFormat="1" hidden="1">
      <c r="A1516" s="3" t="s">
        <v>289</v>
      </c>
      <c r="C1516" s="12"/>
      <c r="D1516" s="16" t="s">
        <v>100</v>
      </c>
      <c r="E1516" s="5">
        <f t="shared" si="503"/>
        <v>0</v>
      </c>
      <c r="F1516" s="5"/>
      <c r="G1516" s="5"/>
      <c r="H1516" s="110">
        <f t="shared" si="504"/>
        <v>0</v>
      </c>
      <c r="I1516" s="110"/>
      <c r="J1516" s="110"/>
      <c r="K1516" s="110">
        <f t="shared" si="506"/>
        <v>0</v>
      </c>
      <c r="L1516" s="110"/>
      <c r="M1516" s="110"/>
      <c r="N1516" s="3">
        <v>10</v>
      </c>
      <c r="P1516" s="4"/>
      <c r="Q1516" s="4"/>
      <c r="R1516" s="4"/>
      <c r="S1516" s="4"/>
      <c r="T1516" s="4"/>
      <c r="U1516" s="4"/>
      <c r="V1516" s="4"/>
      <c r="W1516" s="4"/>
      <c r="X1516" s="4"/>
    </row>
    <row r="1517" spans="1:24" s="3" customFormat="1" ht="33.75" hidden="1">
      <c r="A1517" s="3" t="s">
        <v>289</v>
      </c>
      <c r="C1517" s="12"/>
      <c r="D1517" s="16" t="s">
        <v>292</v>
      </c>
      <c r="E1517" s="5">
        <f t="shared" si="503"/>
        <v>0</v>
      </c>
      <c r="F1517" s="5"/>
      <c r="G1517" s="5"/>
      <c r="H1517" s="110">
        <f t="shared" si="504"/>
        <v>0</v>
      </c>
      <c r="I1517" s="110"/>
      <c r="J1517" s="110"/>
      <c r="K1517" s="110">
        <f t="shared" si="506"/>
        <v>0</v>
      </c>
      <c r="L1517" s="110"/>
      <c r="M1517" s="110"/>
      <c r="N1517" s="3">
        <v>11</v>
      </c>
      <c r="P1517" s="4"/>
      <c r="Q1517" s="4"/>
      <c r="R1517" s="4"/>
      <c r="S1517" s="4"/>
      <c r="T1517" s="4"/>
      <c r="U1517" s="4"/>
      <c r="V1517" s="4"/>
      <c r="W1517" s="4"/>
      <c r="X1517" s="4"/>
    </row>
    <row r="1518" spans="1:24" s="3" customFormat="1" ht="33.75" hidden="1">
      <c r="A1518" s="3" t="s">
        <v>289</v>
      </c>
      <c r="C1518" s="12"/>
      <c r="D1518" s="16" t="s">
        <v>293</v>
      </c>
      <c r="E1518" s="5">
        <f t="shared" si="503"/>
        <v>0</v>
      </c>
      <c r="F1518" s="5"/>
      <c r="G1518" s="5"/>
      <c r="H1518" s="110">
        <f t="shared" si="504"/>
        <v>0</v>
      </c>
      <c r="I1518" s="110"/>
      <c r="J1518" s="110"/>
      <c r="K1518" s="110">
        <f t="shared" si="506"/>
        <v>0</v>
      </c>
      <c r="L1518" s="110"/>
      <c r="M1518" s="110"/>
      <c r="N1518" s="3">
        <v>12</v>
      </c>
      <c r="P1518" s="4"/>
      <c r="Q1518" s="4"/>
      <c r="R1518" s="4"/>
      <c r="S1518" s="4"/>
      <c r="T1518" s="4"/>
      <c r="U1518" s="4"/>
      <c r="V1518" s="4"/>
      <c r="W1518" s="4"/>
      <c r="X1518" s="4"/>
    </row>
    <row r="1519" spans="1:24" s="3" customFormat="1" ht="22.5" hidden="1">
      <c r="A1519" s="3" t="s">
        <v>289</v>
      </c>
      <c r="C1519" s="12"/>
      <c r="D1519" s="16" t="s">
        <v>294</v>
      </c>
      <c r="E1519" s="5">
        <f t="shared" si="503"/>
        <v>0</v>
      </c>
      <c r="F1519" s="5"/>
      <c r="G1519" s="5"/>
      <c r="H1519" s="110">
        <f t="shared" si="504"/>
        <v>0</v>
      </c>
      <c r="I1519" s="110"/>
      <c r="J1519" s="110"/>
      <c r="K1519" s="110">
        <f t="shared" si="506"/>
        <v>0</v>
      </c>
      <c r="L1519" s="110"/>
      <c r="M1519" s="110"/>
      <c r="N1519" s="3">
        <v>13</v>
      </c>
      <c r="P1519" s="4"/>
      <c r="Q1519" s="4"/>
      <c r="R1519" s="4"/>
      <c r="S1519" s="4"/>
      <c r="T1519" s="4"/>
      <c r="U1519" s="4"/>
      <c r="V1519" s="4"/>
      <c r="W1519" s="4"/>
      <c r="X1519" s="4"/>
    </row>
    <row r="1520" spans="1:24" s="3" customFormat="1" hidden="1">
      <c r="A1520" s="3" t="str">
        <f t="shared" si="505"/>
        <v>b</v>
      </c>
      <c r="C1520" s="12"/>
      <c r="D1520" s="17" t="s">
        <v>296</v>
      </c>
      <c r="E1520" s="10"/>
      <c r="F1520" s="10"/>
      <c r="G1520" s="10"/>
      <c r="H1520" s="113"/>
      <c r="I1520" s="113"/>
      <c r="J1520" s="113"/>
      <c r="K1520" s="113">
        <f t="shared" si="506"/>
        <v>0</v>
      </c>
      <c r="L1520" s="113"/>
      <c r="M1520" s="113"/>
      <c r="N1520" s="3">
        <v>14</v>
      </c>
      <c r="P1520" s="4"/>
      <c r="Q1520" s="4"/>
      <c r="R1520" s="4"/>
      <c r="S1520" s="4"/>
      <c r="T1520" s="4"/>
      <c r="U1520" s="4"/>
      <c r="V1520" s="4"/>
      <c r="W1520" s="4"/>
      <c r="X1520" s="4"/>
    </row>
    <row r="1521" spans="1:24" s="3" customFormat="1" hidden="1">
      <c r="A1521" s="3" t="str">
        <f t="shared" si="505"/>
        <v>b</v>
      </c>
      <c r="C1521" s="12"/>
      <c r="D1521" s="17" t="s">
        <v>297</v>
      </c>
      <c r="E1521" s="10">
        <f t="shared" ref="E1521:E1539" si="507">F1521+G1521</f>
        <v>0</v>
      </c>
      <c r="F1521" s="10"/>
      <c r="G1521" s="10"/>
      <c r="H1521" s="113">
        <f t="shared" ref="H1521:H1539" si="508">I1521+J1521</f>
        <v>0</v>
      </c>
      <c r="I1521" s="113"/>
      <c r="J1521" s="113"/>
      <c r="K1521" s="113">
        <f t="shared" si="506"/>
        <v>0</v>
      </c>
      <c r="L1521" s="113"/>
      <c r="M1521" s="113"/>
      <c r="N1521" s="3">
        <v>15</v>
      </c>
      <c r="P1521" s="4"/>
      <c r="Q1521" s="4"/>
      <c r="R1521" s="4"/>
      <c r="S1521" s="4"/>
      <c r="T1521" s="4"/>
      <c r="U1521" s="4"/>
      <c r="V1521" s="4"/>
      <c r="W1521" s="4"/>
      <c r="X1521" s="4"/>
    </row>
    <row r="1522" spans="1:24" s="3" customFormat="1" hidden="1">
      <c r="A1522" s="3" t="str">
        <f t="shared" si="505"/>
        <v>b</v>
      </c>
      <c r="C1522" s="12"/>
      <c r="D1522" s="17" t="s">
        <v>298</v>
      </c>
      <c r="E1522" s="10">
        <f t="shared" si="507"/>
        <v>0</v>
      </c>
      <c r="F1522" s="10"/>
      <c r="G1522" s="10"/>
      <c r="H1522" s="113">
        <f t="shared" si="508"/>
        <v>0</v>
      </c>
      <c r="I1522" s="113"/>
      <c r="J1522" s="113"/>
      <c r="K1522" s="113">
        <f t="shared" si="506"/>
        <v>0</v>
      </c>
      <c r="L1522" s="113"/>
      <c r="M1522" s="113"/>
      <c r="N1522" s="3">
        <v>16</v>
      </c>
      <c r="P1522" s="4"/>
      <c r="Q1522" s="4"/>
      <c r="R1522" s="4"/>
      <c r="S1522" s="4"/>
      <c r="T1522" s="4"/>
      <c r="U1522" s="4"/>
      <c r="V1522" s="4"/>
      <c r="W1522" s="4"/>
      <c r="X1522" s="4"/>
    </row>
    <row r="1523" spans="1:24">
      <c r="A1523" s="21" t="str">
        <f t="shared" si="505"/>
        <v>a</v>
      </c>
      <c r="C1523" s="28"/>
      <c r="D1523" s="17" t="s">
        <v>299</v>
      </c>
      <c r="E1523" s="10">
        <f t="shared" si="507"/>
        <v>85.64</v>
      </c>
      <c r="F1523" s="10">
        <v>85.64</v>
      </c>
      <c r="G1523" s="10"/>
      <c r="H1523" s="159">
        <f t="shared" si="508"/>
        <v>150</v>
      </c>
      <c r="I1523" s="159">
        <v>150</v>
      </c>
      <c r="J1523" s="159"/>
      <c r="K1523" s="113">
        <f t="shared" si="506"/>
        <v>25.98</v>
      </c>
      <c r="L1523" s="113">
        <v>25.98</v>
      </c>
      <c r="M1523" s="113"/>
      <c r="N1523" s="3">
        <v>17</v>
      </c>
    </row>
    <row r="1524" spans="1:24" s="3" customFormat="1" hidden="1">
      <c r="A1524" s="3" t="str">
        <f t="shared" si="505"/>
        <v>b</v>
      </c>
      <c r="C1524" s="12"/>
      <c r="D1524" s="17" t="s">
        <v>300</v>
      </c>
      <c r="E1524" s="10">
        <f t="shared" si="507"/>
        <v>0</v>
      </c>
      <c r="F1524" s="10"/>
      <c r="G1524" s="10"/>
      <c r="H1524" s="113">
        <f t="shared" si="508"/>
        <v>0</v>
      </c>
      <c r="I1524" s="113"/>
      <c r="J1524" s="113"/>
      <c r="K1524" s="113">
        <f t="shared" si="506"/>
        <v>0</v>
      </c>
      <c r="L1524" s="113"/>
      <c r="M1524" s="113"/>
      <c r="N1524" s="3">
        <v>18</v>
      </c>
      <c r="P1524" s="4"/>
      <c r="Q1524" s="4"/>
      <c r="R1524" s="4"/>
      <c r="S1524" s="4"/>
      <c r="T1524" s="4"/>
      <c r="U1524" s="4"/>
      <c r="V1524" s="4"/>
      <c r="W1524" s="4"/>
      <c r="X1524" s="4"/>
    </row>
    <row r="1525" spans="1:24" s="3" customFormat="1" hidden="1">
      <c r="A1525" s="3" t="str">
        <f t="shared" si="505"/>
        <v>b</v>
      </c>
      <c r="C1525" s="12"/>
      <c r="D1525" s="18" t="s">
        <v>21</v>
      </c>
      <c r="E1525" s="9">
        <f t="shared" si="507"/>
        <v>0</v>
      </c>
      <c r="F1525" s="9"/>
      <c r="G1525" s="9"/>
      <c r="H1525" s="112">
        <f t="shared" si="508"/>
        <v>0</v>
      </c>
      <c r="I1525" s="112"/>
      <c r="J1525" s="112"/>
      <c r="K1525" s="112">
        <f t="shared" si="506"/>
        <v>0</v>
      </c>
      <c r="L1525" s="112"/>
      <c r="M1525" s="112"/>
      <c r="N1525" s="3">
        <v>19</v>
      </c>
      <c r="P1525" s="4"/>
      <c r="Q1525" s="4"/>
      <c r="R1525" s="4"/>
      <c r="S1525" s="4"/>
      <c r="T1525" s="4"/>
      <c r="U1525" s="4"/>
      <c r="V1525" s="4"/>
      <c r="W1525" s="4"/>
      <c r="X1525" s="4"/>
    </row>
    <row r="1526" spans="1:24" s="3" customFormat="1" hidden="1">
      <c r="A1526" s="3" t="str">
        <f t="shared" si="505"/>
        <v>b</v>
      </c>
      <c r="C1526" s="12"/>
      <c r="D1526" s="18" t="s">
        <v>120</v>
      </c>
      <c r="E1526" s="9">
        <f t="shared" si="507"/>
        <v>0</v>
      </c>
      <c r="F1526" s="9"/>
      <c r="G1526" s="9"/>
      <c r="H1526" s="112">
        <f t="shared" si="508"/>
        <v>0</v>
      </c>
      <c r="I1526" s="112"/>
      <c r="J1526" s="112"/>
      <c r="K1526" s="112">
        <f t="shared" si="506"/>
        <v>0</v>
      </c>
      <c r="L1526" s="112"/>
      <c r="M1526" s="112"/>
      <c r="N1526" s="3">
        <v>20</v>
      </c>
      <c r="P1526" s="4"/>
      <c r="Q1526" s="4"/>
      <c r="R1526" s="4"/>
      <c r="S1526" s="4"/>
      <c r="T1526" s="4"/>
      <c r="U1526" s="4"/>
      <c r="V1526" s="4"/>
      <c r="W1526" s="4"/>
      <c r="X1526" s="4"/>
    </row>
    <row r="1527" spans="1:24" ht="22.5">
      <c r="A1527" s="21" t="str">
        <f t="shared" si="505"/>
        <v>a</v>
      </c>
      <c r="B1527" s="21" t="s">
        <v>114</v>
      </c>
      <c r="C1527" s="7" t="s">
        <v>209</v>
      </c>
      <c r="D1527" s="22" t="s">
        <v>483</v>
      </c>
      <c r="E1527" s="176">
        <f t="shared" si="507"/>
        <v>62.9</v>
      </c>
      <c r="F1527" s="176">
        <f>F1529+F1545+F1546</f>
        <v>62.9</v>
      </c>
      <c r="G1527" s="5">
        <f>G1529+G1545+G1546</f>
        <v>0</v>
      </c>
      <c r="H1527" s="157">
        <f t="shared" si="508"/>
        <v>90</v>
      </c>
      <c r="I1527" s="157">
        <f>I1529+I1545+I1546</f>
        <v>90</v>
      </c>
      <c r="J1527" s="157">
        <f>J1529+J1545+J1546</f>
        <v>0</v>
      </c>
      <c r="K1527" s="110">
        <f t="shared" si="506"/>
        <v>36.6</v>
      </c>
      <c r="L1527" s="110">
        <f>L1529+L1545+L1546</f>
        <v>36.6</v>
      </c>
      <c r="M1527" s="110">
        <f>M1529+M1545+M1546</f>
        <v>0</v>
      </c>
      <c r="N1527" s="3">
        <v>1</v>
      </c>
    </row>
    <row r="1528" spans="1:24" s="3" customFormat="1">
      <c r="A1528" s="3" t="str">
        <f t="shared" si="505"/>
        <v>b</v>
      </c>
      <c r="C1528" s="12"/>
      <c r="D1528" s="19" t="s">
        <v>99</v>
      </c>
      <c r="E1528" s="8">
        <f t="shared" si="507"/>
        <v>0</v>
      </c>
      <c r="F1528" s="8"/>
      <c r="G1528" s="8"/>
      <c r="H1528" s="204">
        <f t="shared" si="508"/>
        <v>0</v>
      </c>
      <c r="I1528" s="204"/>
      <c r="J1528" s="204"/>
      <c r="K1528" s="111">
        <f t="shared" si="506"/>
        <v>0</v>
      </c>
      <c r="L1528" s="111"/>
      <c r="M1528" s="111"/>
      <c r="N1528" s="3">
        <v>2</v>
      </c>
      <c r="P1528" s="4"/>
      <c r="Q1528" s="4"/>
      <c r="R1528" s="4"/>
      <c r="S1528" s="4"/>
      <c r="T1528" s="4"/>
      <c r="U1528" s="4"/>
      <c r="V1528" s="4"/>
      <c r="W1528" s="4"/>
      <c r="X1528" s="4"/>
    </row>
    <row r="1529" spans="1:24">
      <c r="A1529" s="21" t="str">
        <f t="shared" si="505"/>
        <v>a</v>
      </c>
      <c r="C1529" s="28"/>
      <c r="D1529" s="23" t="s">
        <v>5</v>
      </c>
      <c r="E1529" s="9">
        <f t="shared" si="507"/>
        <v>62.9</v>
      </c>
      <c r="F1529" s="9">
        <f>F1530+F1531+F1541+F1542+F1543+F1544</f>
        <v>62.9</v>
      </c>
      <c r="G1529" s="9">
        <f>G1530+G1531+G1541+G1542+G1543+G1544</f>
        <v>0</v>
      </c>
      <c r="H1529" s="158">
        <f t="shared" si="508"/>
        <v>90</v>
      </c>
      <c r="I1529" s="158">
        <f>I1530+I1531+I1541+I1542+I1543+I1544</f>
        <v>90</v>
      </c>
      <c r="J1529" s="158">
        <f>J1530+J1531+J1541+J1542+J1543+J1544</f>
        <v>0</v>
      </c>
      <c r="K1529" s="112">
        <f t="shared" si="506"/>
        <v>36.6</v>
      </c>
      <c r="L1529" s="112">
        <f>L1530+L1531+L1541+L1542+L1543+L1544</f>
        <v>36.6</v>
      </c>
      <c r="M1529" s="112">
        <f>M1530+M1531+M1541+M1542+M1543+M1544</f>
        <v>0</v>
      </c>
      <c r="N1529" s="3">
        <v>3</v>
      </c>
    </row>
    <row r="1530" spans="1:24" s="3" customFormat="1" ht="0.75" customHeight="1">
      <c r="A1530" s="3" t="str">
        <f t="shared" si="505"/>
        <v>b</v>
      </c>
      <c r="C1530" s="12"/>
      <c r="D1530" s="17" t="s">
        <v>301</v>
      </c>
      <c r="E1530" s="10">
        <f t="shared" si="507"/>
        <v>0</v>
      </c>
      <c r="F1530" s="10"/>
      <c r="G1530" s="10"/>
      <c r="H1530" s="159">
        <f t="shared" si="508"/>
        <v>0</v>
      </c>
      <c r="I1530" s="159"/>
      <c r="J1530" s="159"/>
      <c r="K1530" s="113">
        <f t="shared" si="506"/>
        <v>0</v>
      </c>
      <c r="L1530" s="113"/>
      <c r="M1530" s="113"/>
      <c r="N1530" s="3">
        <v>4</v>
      </c>
      <c r="P1530" s="4">
        <f>K1530-H1530</f>
        <v>0</v>
      </c>
      <c r="Q1530" s="4">
        <f>K1530-E1530</f>
        <v>0</v>
      </c>
      <c r="R1530" s="4">
        <f>H1530-E1530</f>
        <v>0</v>
      </c>
      <c r="S1530" s="4"/>
      <c r="T1530" s="4"/>
      <c r="U1530" s="4"/>
      <c r="V1530" s="4"/>
      <c r="W1530" s="4"/>
      <c r="X1530" s="4"/>
    </row>
    <row r="1531" spans="1:24" s="3" customFormat="1" hidden="1">
      <c r="A1531" s="3" t="str">
        <f t="shared" si="505"/>
        <v>b</v>
      </c>
      <c r="C1531" s="12"/>
      <c r="D1531" s="17" t="s">
        <v>295</v>
      </c>
      <c r="E1531" s="10">
        <f t="shared" si="507"/>
        <v>0</v>
      </c>
      <c r="F1531" s="10">
        <f>F1532+F1533+F1534+F1535+F1536+F1537+F1538+F1539</f>
        <v>0</v>
      </c>
      <c r="G1531" s="10">
        <f>G1532+G1533+G1534+G1535+G1536+G1537+G1538+G1539</f>
        <v>0</v>
      </c>
      <c r="H1531" s="113">
        <f t="shared" si="508"/>
        <v>0</v>
      </c>
      <c r="I1531" s="113">
        <f>I1532+I1533+I1534+I1535+I1536+I1537+I1538+I1539</f>
        <v>0</v>
      </c>
      <c r="J1531" s="113">
        <f>J1532+J1533+J1534+J1535+J1536+J1537+J1538+J1539</f>
        <v>0</v>
      </c>
      <c r="K1531" s="113">
        <f t="shared" si="506"/>
        <v>0</v>
      </c>
      <c r="L1531" s="113">
        <f>L1532+L1533+L1534+L1535+L1536+L1537+L1538+L1539</f>
        <v>0</v>
      </c>
      <c r="M1531" s="113">
        <f>M1532+M1533+M1534+M1535+M1536+M1537+M1538+M1539</f>
        <v>0</v>
      </c>
      <c r="N1531" s="3">
        <v>5</v>
      </c>
      <c r="P1531" s="4"/>
      <c r="Q1531" s="4"/>
      <c r="R1531" s="4"/>
      <c r="S1531" s="4"/>
      <c r="T1531" s="4"/>
      <c r="U1531" s="4"/>
      <c r="V1531" s="4"/>
      <c r="W1531" s="4"/>
      <c r="X1531" s="4"/>
    </row>
    <row r="1532" spans="1:24" s="3" customFormat="1" ht="22.5" hidden="1">
      <c r="A1532" s="3" t="s">
        <v>289</v>
      </c>
      <c r="C1532" s="12"/>
      <c r="D1532" s="16" t="s">
        <v>290</v>
      </c>
      <c r="E1532" s="5">
        <f t="shared" si="507"/>
        <v>0</v>
      </c>
      <c r="F1532" s="5"/>
      <c r="G1532" s="5"/>
      <c r="H1532" s="110">
        <f t="shared" si="508"/>
        <v>0</v>
      </c>
      <c r="I1532" s="110"/>
      <c r="J1532" s="110"/>
      <c r="K1532" s="110">
        <f t="shared" si="506"/>
        <v>0</v>
      </c>
      <c r="L1532" s="110"/>
      <c r="M1532" s="110"/>
      <c r="N1532" s="3">
        <v>6</v>
      </c>
      <c r="P1532" s="4"/>
      <c r="Q1532" s="4"/>
      <c r="R1532" s="4"/>
      <c r="S1532" s="4"/>
      <c r="T1532" s="4"/>
      <c r="U1532" s="4"/>
      <c r="V1532" s="4"/>
      <c r="W1532" s="4"/>
      <c r="X1532" s="4"/>
    </row>
    <row r="1533" spans="1:24" s="3" customFormat="1" hidden="1">
      <c r="A1533" s="3" t="s">
        <v>289</v>
      </c>
      <c r="C1533" s="12"/>
      <c r="D1533" s="16" t="s">
        <v>102</v>
      </c>
      <c r="E1533" s="5">
        <f t="shared" si="507"/>
        <v>0</v>
      </c>
      <c r="F1533" s="5"/>
      <c r="G1533" s="5"/>
      <c r="H1533" s="110">
        <f t="shared" si="508"/>
        <v>0</v>
      </c>
      <c r="I1533" s="110"/>
      <c r="J1533" s="110"/>
      <c r="K1533" s="110">
        <f t="shared" si="506"/>
        <v>0</v>
      </c>
      <c r="L1533" s="110"/>
      <c r="M1533" s="110"/>
      <c r="N1533" s="3">
        <v>7</v>
      </c>
      <c r="P1533" s="4"/>
      <c r="Q1533" s="4"/>
      <c r="R1533" s="4"/>
      <c r="S1533" s="4"/>
      <c r="T1533" s="4"/>
      <c r="U1533" s="4"/>
      <c r="V1533" s="4"/>
      <c r="W1533" s="4"/>
      <c r="X1533" s="4"/>
    </row>
    <row r="1534" spans="1:24" s="3" customFormat="1" hidden="1">
      <c r="A1534" s="3" t="s">
        <v>289</v>
      </c>
      <c r="C1534" s="12"/>
      <c r="D1534" s="16" t="s">
        <v>101</v>
      </c>
      <c r="E1534" s="5">
        <f t="shared" si="507"/>
        <v>0</v>
      </c>
      <c r="F1534" s="5"/>
      <c r="G1534" s="5"/>
      <c r="H1534" s="110">
        <f t="shared" si="508"/>
        <v>0</v>
      </c>
      <c r="I1534" s="110"/>
      <c r="J1534" s="110"/>
      <c r="K1534" s="110">
        <f t="shared" si="506"/>
        <v>0</v>
      </c>
      <c r="L1534" s="110"/>
      <c r="M1534" s="110"/>
      <c r="N1534" s="3">
        <v>8</v>
      </c>
      <c r="P1534" s="4"/>
      <c r="Q1534" s="4"/>
      <c r="R1534" s="4"/>
      <c r="S1534" s="4"/>
      <c r="T1534" s="4"/>
      <c r="U1534" s="4"/>
      <c r="V1534" s="4"/>
      <c r="W1534" s="4"/>
      <c r="X1534" s="4"/>
    </row>
    <row r="1535" spans="1:24" s="3" customFormat="1" hidden="1">
      <c r="A1535" s="3" t="s">
        <v>289</v>
      </c>
      <c r="C1535" s="12"/>
      <c r="D1535" s="16" t="s">
        <v>291</v>
      </c>
      <c r="E1535" s="5">
        <f t="shared" si="507"/>
        <v>0</v>
      </c>
      <c r="F1535" s="5"/>
      <c r="G1535" s="5"/>
      <c r="H1535" s="110">
        <f t="shared" si="508"/>
        <v>0</v>
      </c>
      <c r="I1535" s="110"/>
      <c r="J1535" s="110"/>
      <c r="K1535" s="110">
        <f t="shared" si="506"/>
        <v>0</v>
      </c>
      <c r="L1535" s="110"/>
      <c r="M1535" s="110"/>
      <c r="N1535" s="3">
        <v>9</v>
      </c>
      <c r="P1535" s="4"/>
      <c r="Q1535" s="4"/>
      <c r="R1535" s="4"/>
      <c r="S1535" s="4"/>
      <c r="T1535" s="4"/>
      <c r="U1535" s="4"/>
      <c r="V1535" s="4"/>
      <c r="W1535" s="4"/>
      <c r="X1535" s="4"/>
    </row>
    <row r="1536" spans="1:24" s="3" customFormat="1" hidden="1">
      <c r="A1536" s="3" t="s">
        <v>289</v>
      </c>
      <c r="C1536" s="12"/>
      <c r="D1536" s="16" t="s">
        <v>100</v>
      </c>
      <c r="E1536" s="5">
        <f t="shared" si="507"/>
        <v>0</v>
      </c>
      <c r="F1536" s="5"/>
      <c r="G1536" s="5"/>
      <c r="H1536" s="110">
        <f t="shared" si="508"/>
        <v>0</v>
      </c>
      <c r="I1536" s="110"/>
      <c r="J1536" s="110"/>
      <c r="K1536" s="110">
        <f t="shared" si="506"/>
        <v>0</v>
      </c>
      <c r="L1536" s="110"/>
      <c r="M1536" s="110"/>
      <c r="N1536" s="3">
        <v>10</v>
      </c>
      <c r="P1536" s="4"/>
      <c r="Q1536" s="4"/>
      <c r="R1536" s="4"/>
      <c r="S1536" s="4"/>
      <c r="T1536" s="4"/>
      <c r="U1536" s="4"/>
      <c r="V1536" s="4"/>
      <c r="W1536" s="4"/>
      <c r="X1536" s="4"/>
    </row>
    <row r="1537" spans="1:24" s="3" customFormat="1" ht="33.75" hidden="1">
      <c r="A1537" s="3" t="s">
        <v>289</v>
      </c>
      <c r="C1537" s="12"/>
      <c r="D1537" s="16" t="s">
        <v>292</v>
      </c>
      <c r="E1537" s="5">
        <f t="shared" si="507"/>
        <v>0</v>
      </c>
      <c r="F1537" s="5"/>
      <c r="G1537" s="5"/>
      <c r="H1537" s="110">
        <f t="shared" si="508"/>
        <v>0</v>
      </c>
      <c r="I1537" s="110"/>
      <c r="J1537" s="110"/>
      <c r="K1537" s="110">
        <f t="shared" si="506"/>
        <v>0</v>
      </c>
      <c r="L1537" s="110"/>
      <c r="M1537" s="110"/>
      <c r="N1537" s="3">
        <v>11</v>
      </c>
      <c r="P1537" s="4"/>
      <c r="Q1537" s="4"/>
      <c r="R1537" s="4"/>
      <c r="S1537" s="4"/>
      <c r="T1537" s="4"/>
      <c r="U1537" s="4"/>
      <c r="V1537" s="4"/>
      <c r="W1537" s="4"/>
      <c r="X1537" s="4"/>
    </row>
    <row r="1538" spans="1:24" s="3" customFormat="1" ht="33.75" hidden="1">
      <c r="A1538" s="3" t="s">
        <v>289</v>
      </c>
      <c r="C1538" s="12"/>
      <c r="D1538" s="16" t="s">
        <v>293</v>
      </c>
      <c r="E1538" s="5">
        <f t="shared" si="507"/>
        <v>0</v>
      </c>
      <c r="F1538" s="5"/>
      <c r="G1538" s="5"/>
      <c r="H1538" s="110">
        <f t="shared" si="508"/>
        <v>0</v>
      </c>
      <c r="I1538" s="110"/>
      <c r="J1538" s="110"/>
      <c r="K1538" s="110">
        <f t="shared" si="506"/>
        <v>0</v>
      </c>
      <c r="L1538" s="110"/>
      <c r="M1538" s="110"/>
      <c r="N1538" s="3">
        <v>12</v>
      </c>
      <c r="P1538" s="4"/>
      <c r="Q1538" s="4"/>
      <c r="R1538" s="4"/>
      <c r="S1538" s="4"/>
      <c r="T1538" s="4"/>
      <c r="U1538" s="4"/>
      <c r="V1538" s="4"/>
      <c r="W1538" s="4"/>
      <c r="X1538" s="4"/>
    </row>
    <row r="1539" spans="1:24" s="3" customFormat="1" ht="22.5" hidden="1">
      <c r="A1539" s="3" t="s">
        <v>289</v>
      </c>
      <c r="C1539" s="12"/>
      <c r="D1539" s="16" t="s">
        <v>294</v>
      </c>
      <c r="E1539" s="5">
        <f t="shared" si="507"/>
        <v>0</v>
      </c>
      <c r="F1539" s="5"/>
      <c r="G1539" s="5"/>
      <c r="H1539" s="110">
        <f t="shared" si="508"/>
        <v>0</v>
      </c>
      <c r="I1539" s="110"/>
      <c r="J1539" s="110"/>
      <c r="K1539" s="110">
        <f t="shared" si="506"/>
        <v>0</v>
      </c>
      <c r="L1539" s="110"/>
      <c r="M1539" s="110"/>
      <c r="N1539" s="3">
        <v>13</v>
      </c>
      <c r="P1539" s="4"/>
      <c r="Q1539" s="4"/>
      <c r="R1539" s="4"/>
      <c r="S1539" s="4"/>
      <c r="T1539" s="4"/>
      <c r="U1539" s="4"/>
      <c r="V1539" s="4"/>
      <c r="W1539" s="4"/>
      <c r="X1539" s="4"/>
    </row>
    <row r="1540" spans="1:24" s="3" customFormat="1" hidden="1">
      <c r="A1540" s="3" t="str">
        <f t="shared" si="505"/>
        <v>b</v>
      </c>
      <c r="C1540" s="12"/>
      <c r="D1540" s="17" t="s">
        <v>296</v>
      </c>
      <c r="E1540" s="10"/>
      <c r="F1540" s="10"/>
      <c r="G1540" s="10"/>
      <c r="H1540" s="113"/>
      <c r="I1540" s="113"/>
      <c r="J1540" s="113"/>
      <c r="K1540" s="113">
        <f t="shared" si="506"/>
        <v>0</v>
      </c>
      <c r="L1540" s="113"/>
      <c r="M1540" s="113"/>
      <c r="N1540" s="3">
        <v>14</v>
      </c>
      <c r="P1540" s="4"/>
      <c r="Q1540" s="4"/>
      <c r="R1540" s="4"/>
      <c r="S1540" s="4"/>
      <c r="T1540" s="4"/>
      <c r="U1540" s="4"/>
      <c r="V1540" s="4"/>
      <c r="W1540" s="4"/>
      <c r="X1540" s="4"/>
    </row>
    <row r="1541" spans="1:24" s="3" customFormat="1" hidden="1">
      <c r="A1541" s="3" t="str">
        <f t="shared" si="505"/>
        <v>b</v>
      </c>
      <c r="C1541" s="12"/>
      <c r="D1541" s="17" t="s">
        <v>297</v>
      </c>
      <c r="E1541" s="10">
        <f t="shared" ref="E1541:E1559" si="509">F1541+G1541</f>
        <v>0</v>
      </c>
      <c r="F1541" s="10"/>
      <c r="G1541" s="10"/>
      <c r="H1541" s="113">
        <f t="shared" ref="H1541:H1559" si="510">I1541+J1541</f>
        <v>0</v>
      </c>
      <c r="I1541" s="113"/>
      <c r="J1541" s="113"/>
      <c r="K1541" s="113">
        <f t="shared" si="506"/>
        <v>0</v>
      </c>
      <c r="L1541" s="113"/>
      <c r="M1541" s="113"/>
      <c r="N1541" s="3">
        <v>15</v>
      </c>
      <c r="P1541" s="4"/>
      <c r="Q1541" s="4"/>
      <c r="R1541" s="4"/>
      <c r="S1541" s="4"/>
      <c r="T1541" s="4"/>
      <c r="U1541" s="4"/>
      <c r="V1541" s="4"/>
      <c r="W1541" s="4"/>
      <c r="X1541" s="4"/>
    </row>
    <row r="1542" spans="1:24" s="3" customFormat="1" hidden="1">
      <c r="A1542" s="3" t="str">
        <f t="shared" si="505"/>
        <v>b</v>
      </c>
      <c r="C1542" s="12"/>
      <c r="D1542" s="17" t="s">
        <v>298</v>
      </c>
      <c r="E1542" s="10">
        <f t="shared" si="509"/>
        <v>0</v>
      </c>
      <c r="F1542" s="10"/>
      <c r="G1542" s="10"/>
      <c r="H1542" s="113">
        <f t="shared" si="510"/>
        <v>0</v>
      </c>
      <c r="I1542" s="113"/>
      <c r="J1542" s="113"/>
      <c r="K1542" s="113">
        <f t="shared" si="506"/>
        <v>0</v>
      </c>
      <c r="L1542" s="113"/>
      <c r="M1542" s="113"/>
      <c r="N1542" s="3">
        <v>16</v>
      </c>
      <c r="P1542" s="4"/>
      <c r="Q1542" s="4"/>
      <c r="R1542" s="4"/>
      <c r="S1542" s="4"/>
      <c r="T1542" s="4"/>
      <c r="U1542" s="4"/>
      <c r="V1542" s="4"/>
      <c r="W1542" s="4"/>
      <c r="X1542" s="4"/>
    </row>
    <row r="1543" spans="1:24">
      <c r="A1543" s="21" t="str">
        <f t="shared" si="505"/>
        <v>a</v>
      </c>
      <c r="C1543" s="28"/>
      <c r="D1543" s="17" t="s">
        <v>299</v>
      </c>
      <c r="E1543" s="10">
        <f t="shared" si="509"/>
        <v>62.9</v>
      </c>
      <c r="F1543" s="10">
        <v>62.9</v>
      </c>
      <c r="G1543" s="10"/>
      <c r="H1543" s="159">
        <f t="shared" si="510"/>
        <v>90</v>
      </c>
      <c r="I1543" s="159">
        <v>90</v>
      </c>
      <c r="J1543" s="159"/>
      <c r="K1543" s="113">
        <f t="shared" si="506"/>
        <v>36.6</v>
      </c>
      <c r="L1543" s="113">
        <v>36.6</v>
      </c>
      <c r="M1543" s="113"/>
      <c r="N1543" s="3">
        <v>17</v>
      </c>
    </row>
    <row r="1544" spans="1:24" s="3" customFormat="1" hidden="1">
      <c r="A1544" s="3" t="str">
        <f t="shared" si="505"/>
        <v>b</v>
      </c>
      <c r="C1544" s="12"/>
      <c r="D1544" s="17" t="s">
        <v>300</v>
      </c>
      <c r="E1544" s="10">
        <f t="shared" si="509"/>
        <v>0</v>
      </c>
      <c r="F1544" s="10"/>
      <c r="G1544" s="10"/>
      <c r="H1544" s="113">
        <f t="shared" si="510"/>
        <v>0</v>
      </c>
      <c r="I1544" s="113"/>
      <c r="J1544" s="113"/>
      <c r="K1544" s="113">
        <f t="shared" si="506"/>
        <v>0</v>
      </c>
      <c r="L1544" s="113"/>
      <c r="M1544" s="113"/>
      <c r="N1544" s="3">
        <v>18</v>
      </c>
      <c r="P1544" s="4"/>
      <c r="Q1544" s="4"/>
      <c r="R1544" s="4"/>
      <c r="S1544" s="4"/>
      <c r="T1544" s="4"/>
      <c r="U1544" s="4"/>
      <c r="V1544" s="4"/>
      <c r="W1544" s="4"/>
      <c r="X1544" s="4"/>
    </row>
    <row r="1545" spans="1:24" s="3" customFormat="1" hidden="1">
      <c r="A1545" s="3" t="str">
        <f t="shared" si="505"/>
        <v>b</v>
      </c>
      <c r="C1545" s="12"/>
      <c r="D1545" s="18" t="s">
        <v>21</v>
      </c>
      <c r="E1545" s="9">
        <f t="shared" si="509"/>
        <v>0</v>
      </c>
      <c r="F1545" s="9"/>
      <c r="G1545" s="9"/>
      <c r="H1545" s="112">
        <f t="shared" si="510"/>
        <v>0</v>
      </c>
      <c r="I1545" s="112"/>
      <c r="J1545" s="112"/>
      <c r="K1545" s="112">
        <f t="shared" si="506"/>
        <v>0</v>
      </c>
      <c r="L1545" s="112"/>
      <c r="M1545" s="112"/>
      <c r="N1545" s="3">
        <v>19</v>
      </c>
      <c r="P1545" s="4"/>
      <c r="Q1545" s="4"/>
      <c r="R1545" s="4"/>
      <c r="S1545" s="4"/>
      <c r="T1545" s="4"/>
      <c r="U1545" s="4"/>
      <c r="V1545" s="4"/>
      <c r="W1545" s="4"/>
      <c r="X1545" s="4"/>
    </row>
    <row r="1546" spans="1:24" s="3" customFormat="1" hidden="1">
      <c r="A1546" s="3" t="str">
        <f t="shared" si="505"/>
        <v>b</v>
      </c>
      <c r="C1546" s="12"/>
      <c r="D1546" s="18" t="s">
        <v>120</v>
      </c>
      <c r="E1546" s="9">
        <f t="shared" si="509"/>
        <v>0</v>
      </c>
      <c r="F1546" s="9"/>
      <c r="G1546" s="9"/>
      <c r="H1546" s="112">
        <f t="shared" si="510"/>
        <v>0</v>
      </c>
      <c r="I1546" s="112"/>
      <c r="J1546" s="112"/>
      <c r="K1546" s="112">
        <f t="shared" si="506"/>
        <v>0</v>
      </c>
      <c r="L1546" s="112"/>
      <c r="M1546" s="112"/>
      <c r="N1546" s="3">
        <v>20</v>
      </c>
      <c r="P1546" s="4"/>
      <c r="Q1546" s="4"/>
      <c r="R1546" s="4"/>
      <c r="S1546" s="4"/>
      <c r="T1546" s="4"/>
      <c r="U1546" s="4"/>
      <c r="V1546" s="4"/>
      <c r="W1546" s="4"/>
      <c r="X1546" s="4"/>
    </row>
    <row r="1547" spans="1:24" ht="42" customHeight="1">
      <c r="A1547" s="21" t="str">
        <f t="shared" si="505"/>
        <v>a</v>
      </c>
      <c r="B1547" s="21" t="s">
        <v>114</v>
      </c>
      <c r="C1547" s="7" t="s">
        <v>210</v>
      </c>
      <c r="D1547" s="22" t="s">
        <v>487</v>
      </c>
      <c r="E1547" s="176">
        <f t="shared" si="509"/>
        <v>0.5</v>
      </c>
      <c r="F1547" s="176">
        <f>F1549+F1565+F1566</f>
        <v>0.5</v>
      </c>
      <c r="G1547" s="5">
        <f>G1549+G1565+G1566</f>
        <v>0</v>
      </c>
      <c r="H1547" s="157">
        <f t="shared" si="510"/>
        <v>5</v>
      </c>
      <c r="I1547" s="157">
        <f>I1549+I1565+I1566</f>
        <v>5</v>
      </c>
      <c r="J1547" s="157">
        <f>J1549+J1565+J1566</f>
        <v>0</v>
      </c>
      <c r="K1547" s="110">
        <f t="shared" si="506"/>
        <v>0</v>
      </c>
      <c r="L1547" s="110">
        <f>L1549+L1565+L1566</f>
        <v>0</v>
      </c>
      <c r="M1547" s="110">
        <f>M1549+M1565+M1566</f>
        <v>0</v>
      </c>
      <c r="N1547" s="3">
        <v>1</v>
      </c>
    </row>
    <row r="1548" spans="1:24" s="3" customFormat="1">
      <c r="A1548" s="3" t="str">
        <f t="shared" si="505"/>
        <v>b</v>
      </c>
      <c r="C1548" s="12"/>
      <c r="D1548" s="19" t="s">
        <v>99</v>
      </c>
      <c r="E1548" s="8">
        <f t="shared" si="509"/>
        <v>0</v>
      </c>
      <c r="F1548" s="8"/>
      <c r="G1548" s="8"/>
      <c r="H1548" s="204">
        <f t="shared" si="510"/>
        <v>0</v>
      </c>
      <c r="I1548" s="204"/>
      <c r="J1548" s="204"/>
      <c r="K1548" s="111">
        <f t="shared" si="506"/>
        <v>0</v>
      </c>
      <c r="L1548" s="111"/>
      <c r="M1548" s="111"/>
      <c r="N1548" s="3">
        <v>2</v>
      </c>
      <c r="P1548" s="4"/>
      <c r="Q1548" s="4"/>
      <c r="R1548" s="4"/>
      <c r="S1548" s="4"/>
      <c r="T1548" s="4"/>
      <c r="U1548" s="4"/>
      <c r="V1548" s="4"/>
      <c r="W1548" s="4"/>
      <c r="X1548" s="4"/>
    </row>
    <row r="1549" spans="1:24">
      <c r="A1549" s="21" t="str">
        <f t="shared" si="505"/>
        <v>a</v>
      </c>
      <c r="C1549" s="28"/>
      <c r="D1549" s="23" t="s">
        <v>5</v>
      </c>
      <c r="E1549" s="9">
        <f t="shared" si="509"/>
        <v>0.5</v>
      </c>
      <c r="F1549" s="9">
        <f>F1550+F1551+F1561+F1562+F1563+F1564</f>
        <v>0.5</v>
      </c>
      <c r="G1549" s="9">
        <f>G1550+G1551+G1561+G1562+G1563+G1564</f>
        <v>0</v>
      </c>
      <c r="H1549" s="158">
        <f t="shared" si="510"/>
        <v>5</v>
      </c>
      <c r="I1549" s="158">
        <f>I1550+I1551+I1561+I1562+I1563+I1564</f>
        <v>5</v>
      </c>
      <c r="J1549" s="158">
        <f>J1550+J1551+J1561+J1562+J1563+J1564</f>
        <v>0</v>
      </c>
      <c r="K1549" s="112">
        <f t="shared" si="506"/>
        <v>0</v>
      </c>
      <c r="L1549" s="112">
        <f>L1550+L1551+L1561+L1562+L1563+L1564</f>
        <v>0</v>
      </c>
      <c r="M1549" s="112">
        <f>M1550+M1551+M1561+M1562+M1563+M1564</f>
        <v>0</v>
      </c>
      <c r="N1549" s="3">
        <v>3</v>
      </c>
    </row>
    <row r="1550" spans="1:24" s="3" customFormat="1" ht="0.75" customHeight="1">
      <c r="A1550" s="3" t="str">
        <f t="shared" si="505"/>
        <v>b</v>
      </c>
      <c r="C1550" s="12"/>
      <c r="D1550" s="17" t="s">
        <v>301</v>
      </c>
      <c r="E1550" s="10">
        <f t="shared" si="509"/>
        <v>0</v>
      </c>
      <c r="F1550" s="10"/>
      <c r="G1550" s="10"/>
      <c r="H1550" s="159">
        <f t="shared" si="510"/>
        <v>0</v>
      </c>
      <c r="I1550" s="159"/>
      <c r="J1550" s="159"/>
      <c r="K1550" s="113">
        <f t="shared" si="506"/>
        <v>0</v>
      </c>
      <c r="L1550" s="113"/>
      <c r="M1550" s="113"/>
      <c r="N1550" s="3">
        <v>4</v>
      </c>
      <c r="P1550" s="4">
        <f>K1550-H1550</f>
        <v>0</v>
      </c>
      <c r="Q1550" s="4">
        <f>K1550-E1550</f>
        <v>0</v>
      </c>
      <c r="R1550" s="4">
        <f>H1550-E1550</f>
        <v>0</v>
      </c>
      <c r="S1550" s="4"/>
      <c r="T1550" s="4"/>
      <c r="U1550" s="4"/>
      <c r="V1550" s="4"/>
      <c r="W1550" s="4"/>
      <c r="X1550" s="4"/>
    </row>
    <row r="1551" spans="1:24" s="3" customFormat="1" hidden="1">
      <c r="A1551" s="3" t="str">
        <f t="shared" si="505"/>
        <v>b</v>
      </c>
      <c r="C1551" s="12"/>
      <c r="D1551" s="17" t="s">
        <v>295</v>
      </c>
      <c r="E1551" s="10">
        <f t="shared" si="509"/>
        <v>0</v>
      </c>
      <c r="F1551" s="10">
        <f>F1552+F1553+F1554+F1555+F1556+F1557+F1558+F1559</f>
        <v>0</v>
      </c>
      <c r="G1551" s="10">
        <f>G1552+G1553+G1554+G1555+G1556+G1557+G1558+G1559</f>
        <v>0</v>
      </c>
      <c r="H1551" s="113">
        <f t="shared" si="510"/>
        <v>0</v>
      </c>
      <c r="I1551" s="113">
        <f>I1552+I1553+I1554+I1555+I1556+I1557+I1558+I1559</f>
        <v>0</v>
      </c>
      <c r="J1551" s="113">
        <f>J1552+J1553+J1554+J1555+J1556+J1557+J1558+J1559</f>
        <v>0</v>
      </c>
      <c r="K1551" s="113">
        <f t="shared" si="506"/>
        <v>0</v>
      </c>
      <c r="L1551" s="113">
        <f>L1552+L1553+L1554+L1555+L1556+L1557+L1558+L1559</f>
        <v>0</v>
      </c>
      <c r="M1551" s="113">
        <f>M1552+M1553+M1554+M1555+M1556+M1557+M1558+M1559</f>
        <v>0</v>
      </c>
      <c r="N1551" s="3">
        <v>5</v>
      </c>
      <c r="P1551" s="4"/>
      <c r="Q1551" s="4"/>
      <c r="R1551" s="4"/>
      <c r="S1551" s="4"/>
      <c r="T1551" s="4"/>
      <c r="U1551" s="4"/>
      <c r="V1551" s="4"/>
      <c r="W1551" s="4"/>
      <c r="X1551" s="4"/>
    </row>
    <row r="1552" spans="1:24" s="3" customFormat="1" ht="22.5" hidden="1">
      <c r="A1552" s="3" t="s">
        <v>289</v>
      </c>
      <c r="C1552" s="12"/>
      <c r="D1552" s="16" t="s">
        <v>290</v>
      </c>
      <c r="E1552" s="5">
        <f t="shared" si="509"/>
        <v>0</v>
      </c>
      <c r="F1552" s="5"/>
      <c r="G1552" s="5"/>
      <c r="H1552" s="110">
        <f t="shared" si="510"/>
        <v>0</v>
      </c>
      <c r="I1552" s="110"/>
      <c r="J1552" s="110"/>
      <c r="K1552" s="110">
        <f t="shared" si="506"/>
        <v>0</v>
      </c>
      <c r="L1552" s="110"/>
      <c r="M1552" s="110"/>
      <c r="N1552" s="3">
        <v>6</v>
      </c>
      <c r="P1552" s="4"/>
      <c r="Q1552" s="4"/>
      <c r="R1552" s="4"/>
      <c r="S1552" s="4"/>
      <c r="T1552" s="4"/>
      <c r="U1552" s="4"/>
      <c r="V1552" s="4"/>
      <c r="W1552" s="4"/>
      <c r="X1552" s="4"/>
    </row>
    <row r="1553" spans="1:24" s="3" customFormat="1" hidden="1">
      <c r="A1553" s="3" t="s">
        <v>289</v>
      </c>
      <c r="C1553" s="12"/>
      <c r="D1553" s="16" t="s">
        <v>102</v>
      </c>
      <c r="E1553" s="5">
        <f t="shared" si="509"/>
        <v>0</v>
      </c>
      <c r="F1553" s="5"/>
      <c r="G1553" s="5"/>
      <c r="H1553" s="110">
        <f t="shared" si="510"/>
        <v>0</v>
      </c>
      <c r="I1553" s="110"/>
      <c r="J1553" s="110"/>
      <c r="K1553" s="110">
        <f t="shared" si="506"/>
        <v>0</v>
      </c>
      <c r="L1553" s="110"/>
      <c r="M1553" s="110"/>
      <c r="N1553" s="3">
        <v>7</v>
      </c>
      <c r="P1553" s="4"/>
      <c r="Q1553" s="4"/>
      <c r="R1553" s="4"/>
      <c r="S1553" s="4"/>
      <c r="T1553" s="4"/>
      <c r="U1553" s="4"/>
      <c r="V1553" s="4"/>
      <c r="W1553" s="4"/>
      <c r="X1553" s="4"/>
    </row>
    <row r="1554" spans="1:24" s="3" customFormat="1" hidden="1">
      <c r="A1554" s="3" t="s">
        <v>289</v>
      </c>
      <c r="C1554" s="12"/>
      <c r="D1554" s="16" t="s">
        <v>101</v>
      </c>
      <c r="E1554" s="5">
        <f t="shared" si="509"/>
        <v>0</v>
      </c>
      <c r="F1554" s="5"/>
      <c r="G1554" s="5"/>
      <c r="H1554" s="110">
        <f t="shared" si="510"/>
        <v>0</v>
      </c>
      <c r="I1554" s="110"/>
      <c r="J1554" s="110"/>
      <c r="K1554" s="110">
        <f t="shared" si="506"/>
        <v>0</v>
      </c>
      <c r="L1554" s="110"/>
      <c r="M1554" s="110"/>
      <c r="N1554" s="3">
        <v>8</v>
      </c>
      <c r="P1554" s="4"/>
      <c r="Q1554" s="4"/>
      <c r="R1554" s="4"/>
      <c r="S1554" s="4"/>
      <c r="T1554" s="4"/>
      <c r="U1554" s="4"/>
      <c r="V1554" s="4"/>
      <c r="W1554" s="4"/>
      <c r="X1554" s="4"/>
    </row>
    <row r="1555" spans="1:24" s="3" customFormat="1" hidden="1">
      <c r="A1555" s="3" t="s">
        <v>289</v>
      </c>
      <c r="C1555" s="12"/>
      <c r="D1555" s="16" t="s">
        <v>291</v>
      </c>
      <c r="E1555" s="5">
        <f t="shared" si="509"/>
        <v>0</v>
      </c>
      <c r="F1555" s="5"/>
      <c r="G1555" s="5"/>
      <c r="H1555" s="110">
        <f t="shared" si="510"/>
        <v>0</v>
      </c>
      <c r="I1555" s="110"/>
      <c r="J1555" s="110"/>
      <c r="K1555" s="110">
        <f t="shared" si="506"/>
        <v>0</v>
      </c>
      <c r="L1555" s="110"/>
      <c r="M1555" s="110"/>
      <c r="N1555" s="3">
        <v>9</v>
      </c>
      <c r="P1555" s="4"/>
      <c r="Q1555" s="4"/>
      <c r="R1555" s="4"/>
      <c r="S1555" s="4"/>
      <c r="T1555" s="4"/>
      <c r="U1555" s="4"/>
      <c r="V1555" s="4"/>
      <c r="W1555" s="4"/>
      <c r="X1555" s="4"/>
    </row>
    <row r="1556" spans="1:24" s="3" customFormat="1" hidden="1">
      <c r="A1556" s="3" t="s">
        <v>289</v>
      </c>
      <c r="C1556" s="12"/>
      <c r="D1556" s="16" t="s">
        <v>100</v>
      </c>
      <c r="E1556" s="5">
        <f t="shared" si="509"/>
        <v>0</v>
      </c>
      <c r="F1556" s="5"/>
      <c r="G1556" s="5"/>
      <c r="H1556" s="110">
        <f t="shared" si="510"/>
        <v>0</v>
      </c>
      <c r="I1556" s="110"/>
      <c r="J1556" s="110"/>
      <c r="K1556" s="110">
        <f t="shared" si="506"/>
        <v>0</v>
      </c>
      <c r="L1556" s="110"/>
      <c r="M1556" s="110"/>
      <c r="N1556" s="3">
        <v>10</v>
      </c>
      <c r="P1556" s="4"/>
      <c r="Q1556" s="4"/>
      <c r="R1556" s="4"/>
      <c r="S1556" s="4"/>
      <c r="T1556" s="4"/>
      <c r="U1556" s="4"/>
      <c r="V1556" s="4"/>
      <c r="W1556" s="4"/>
      <c r="X1556" s="4"/>
    </row>
    <row r="1557" spans="1:24" s="3" customFormat="1" ht="33.75" hidden="1">
      <c r="A1557" s="3" t="s">
        <v>289</v>
      </c>
      <c r="C1557" s="12"/>
      <c r="D1557" s="16" t="s">
        <v>292</v>
      </c>
      <c r="E1557" s="5">
        <f t="shared" si="509"/>
        <v>0</v>
      </c>
      <c r="F1557" s="5"/>
      <c r="G1557" s="5"/>
      <c r="H1557" s="110">
        <f t="shared" si="510"/>
        <v>0</v>
      </c>
      <c r="I1557" s="110"/>
      <c r="J1557" s="110"/>
      <c r="K1557" s="110">
        <f t="shared" si="506"/>
        <v>0</v>
      </c>
      <c r="L1557" s="110"/>
      <c r="M1557" s="110"/>
      <c r="N1557" s="3">
        <v>11</v>
      </c>
      <c r="P1557" s="4"/>
      <c r="Q1557" s="4"/>
      <c r="R1557" s="4"/>
      <c r="S1557" s="4"/>
      <c r="T1557" s="4"/>
      <c r="U1557" s="4"/>
      <c r="V1557" s="4"/>
      <c r="W1557" s="4"/>
      <c r="X1557" s="4"/>
    </row>
    <row r="1558" spans="1:24" s="3" customFormat="1" ht="33.75" hidden="1">
      <c r="A1558" s="3" t="s">
        <v>289</v>
      </c>
      <c r="C1558" s="12"/>
      <c r="D1558" s="16" t="s">
        <v>293</v>
      </c>
      <c r="E1558" s="5">
        <f t="shared" si="509"/>
        <v>0</v>
      </c>
      <c r="F1558" s="5"/>
      <c r="G1558" s="5"/>
      <c r="H1558" s="110">
        <f t="shared" si="510"/>
        <v>0</v>
      </c>
      <c r="I1558" s="110"/>
      <c r="J1558" s="110"/>
      <c r="K1558" s="110">
        <f t="shared" si="506"/>
        <v>0</v>
      </c>
      <c r="L1558" s="110"/>
      <c r="M1558" s="110"/>
      <c r="N1558" s="3">
        <v>12</v>
      </c>
      <c r="P1558" s="4"/>
      <c r="Q1558" s="4"/>
      <c r="R1558" s="4"/>
      <c r="S1558" s="4"/>
      <c r="T1558" s="4"/>
      <c r="U1558" s="4"/>
      <c r="V1558" s="4"/>
      <c r="W1558" s="4"/>
      <c r="X1558" s="4"/>
    </row>
    <row r="1559" spans="1:24" s="3" customFormat="1" ht="22.5" hidden="1">
      <c r="A1559" s="3" t="s">
        <v>289</v>
      </c>
      <c r="C1559" s="12"/>
      <c r="D1559" s="16" t="s">
        <v>294</v>
      </c>
      <c r="E1559" s="5">
        <f t="shared" si="509"/>
        <v>0</v>
      </c>
      <c r="F1559" s="5"/>
      <c r="G1559" s="5"/>
      <c r="H1559" s="110">
        <f t="shared" si="510"/>
        <v>0</v>
      </c>
      <c r="I1559" s="110"/>
      <c r="J1559" s="110"/>
      <c r="K1559" s="110">
        <f t="shared" si="506"/>
        <v>0</v>
      </c>
      <c r="L1559" s="110"/>
      <c r="M1559" s="110"/>
      <c r="N1559" s="3">
        <v>13</v>
      </c>
      <c r="P1559" s="4"/>
      <c r="Q1559" s="4"/>
      <c r="R1559" s="4"/>
      <c r="S1559" s="4"/>
      <c r="T1559" s="4"/>
      <c r="U1559" s="4"/>
      <c r="V1559" s="4"/>
      <c r="W1559" s="4"/>
      <c r="X1559" s="4"/>
    </row>
    <row r="1560" spans="1:24" s="3" customFormat="1" hidden="1">
      <c r="A1560" s="3" t="str">
        <f t="shared" si="505"/>
        <v>b</v>
      </c>
      <c r="C1560" s="12"/>
      <c r="D1560" s="17" t="s">
        <v>296</v>
      </c>
      <c r="E1560" s="10"/>
      <c r="F1560" s="10"/>
      <c r="G1560" s="10"/>
      <c r="H1560" s="113"/>
      <c r="I1560" s="113"/>
      <c r="J1560" s="113"/>
      <c r="K1560" s="113">
        <f t="shared" si="506"/>
        <v>0</v>
      </c>
      <c r="L1560" s="113"/>
      <c r="M1560" s="113"/>
      <c r="N1560" s="3">
        <v>14</v>
      </c>
      <c r="P1560" s="4"/>
      <c r="Q1560" s="4"/>
      <c r="R1560" s="4"/>
      <c r="S1560" s="4"/>
      <c r="T1560" s="4"/>
      <c r="U1560" s="4"/>
      <c r="V1560" s="4"/>
      <c r="W1560" s="4"/>
      <c r="X1560" s="4"/>
    </row>
    <row r="1561" spans="1:24" hidden="1">
      <c r="A1561" s="21" t="str">
        <f t="shared" si="505"/>
        <v>b</v>
      </c>
      <c r="C1561" s="28"/>
      <c r="D1561" s="17" t="s">
        <v>297</v>
      </c>
      <c r="E1561" s="10">
        <f t="shared" ref="E1561:E1579" si="511">F1561+G1561</f>
        <v>0</v>
      </c>
      <c r="F1561" s="10"/>
      <c r="G1561" s="10"/>
      <c r="H1561" s="113">
        <f t="shared" ref="H1561:H1579" si="512">I1561+J1561</f>
        <v>0</v>
      </c>
      <c r="I1561" s="113"/>
      <c r="J1561" s="113"/>
      <c r="K1561" s="113">
        <f t="shared" si="506"/>
        <v>0</v>
      </c>
      <c r="L1561" s="113"/>
      <c r="M1561" s="113"/>
      <c r="N1561" s="3">
        <v>15</v>
      </c>
    </row>
    <row r="1562" spans="1:24" s="3" customFormat="1" hidden="1">
      <c r="A1562" s="3" t="str">
        <f t="shared" si="505"/>
        <v>b</v>
      </c>
      <c r="C1562" s="12"/>
      <c r="D1562" s="17" t="s">
        <v>298</v>
      </c>
      <c r="E1562" s="10">
        <f t="shared" si="511"/>
        <v>0</v>
      </c>
      <c r="F1562" s="10"/>
      <c r="G1562" s="10"/>
      <c r="H1562" s="113">
        <f t="shared" si="512"/>
        <v>0</v>
      </c>
      <c r="I1562" s="113"/>
      <c r="J1562" s="113"/>
      <c r="K1562" s="113">
        <f t="shared" si="506"/>
        <v>0</v>
      </c>
      <c r="L1562" s="113"/>
      <c r="M1562" s="113"/>
      <c r="N1562" s="3">
        <v>16</v>
      </c>
      <c r="P1562" s="4"/>
      <c r="Q1562" s="4"/>
      <c r="R1562" s="4"/>
      <c r="S1562" s="4"/>
      <c r="T1562" s="4"/>
      <c r="U1562" s="4"/>
      <c r="V1562" s="4"/>
      <c r="W1562" s="4"/>
      <c r="X1562" s="4"/>
    </row>
    <row r="1563" spans="1:24" s="3" customFormat="1" ht="12" customHeight="1">
      <c r="A1563" s="3" t="str">
        <f t="shared" si="505"/>
        <v>a</v>
      </c>
      <c r="C1563" s="12"/>
      <c r="D1563" s="17" t="s">
        <v>299</v>
      </c>
      <c r="E1563" s="10">
        <f t="shared" si="511"/>
        <v>0.5</v>
      </c>
      <c r="F1563" s="10">
        <v>0.5</v>
      </c>
      <c r="G1563" s="10"/>
      <c r="H1563" s="159">
        <f t="shared" si="512"/>
        <v>5</v>
      </c>
      <c r="I1563" s="159">
        <v>5</v>
      </c>
      <c r="J1563" s="159"/>
      <c r="K1563" s="113">
        <f t="shared" si="506"/>
        <v>0</v>
      </c>
      <c r="L1563" s="113"/>
      <c r="M1563" s="113"/>
      <c r="N1563" s="3">
        <v>17</v>
      </c>
      <c r="P1563" s="4"/>
      <c r="Q1563" s="4"/>
      <c r="R1563" s="4"/>
      <c r="S1563" s="4"/>
      <c r="T1563" s="4"/>
      <c r="U1563" s="4"/>
      <c r="V1563" s="4"/>
      <c r="W1563" s="4"/>
      <c r="X1563" s="4"/>
    </row>
    <row r="1564" spans="1:24" s="3" customFormat="1" hidden="1">
      <c r="A1564" s="3" t="str">
        <f t="shared" si="505"/>
        <v>b</v>
      </c>
      <c r="C1564" s="12"/>
      <c r="D1564" s="17" t="s">
        <v>300</v>
      </c>
      <c r="E1564" s="10">
        <f t="shared" si="511"/>
        <v>0</v>
      </c>
      <c r="F1564" s="10"/>
      <c r="G1564" s="10"/>
      <c r="H1564" s="113">
        <f t="shared" si="512"/>
        <v>0</v>
      </c>
      <c r="I1564" s="113"/>
      <c r="J1564" s="113"/>
      <c r="K1564" s="113">
        <f t="shared" si="506"/>
        <v>0</v>
      </c>
      <c r="L1564" s="113"/>
      <c r="M1564" s="113"/>
      <c r="N1564" s="3">
        <v>18</v>
      </c>
      <c r="P1564" s="4"/>
      <c r="Q1564" s="4"/>
      <c r="R1564" s="4"/>
      <c r="S1564" s="4"/>
      <c r="T1564" s="4"/>
      <c r="U1564" s="4"/>
      <c r="V1564" s="4"/>
      <c r="W1564" s="4"/>
      <c r="X1564" s="4"/>
    </row>
    <row r="1565" spans="1:24" s="3" customFormat="1" hidden="1">
      <c r="A1565" s="3" t="str">
        <f t="shared" si="505"/>
        <v>b</v>
      </c>
      <c r="C1565" s="12"/>
      <c r="D1565" s="18" t="s">
        <v>21</v>
      </c>
      <c r="E1565" s="9">
        <f t="shared" si="511"/>
        <v>0</v>
      </c>
      <c r="F1565" s="9"/>
      <c r="G1565" s="9"/>
      <c r="H1565" s="112">
        <f t="shared" si="512"/>
        <v>0</v>
      </c>
      <c r="I1565" s="112"/>
      <c r="J1565" s="112"/>
      <c r="K1565" s="112">
        <f t="shared" si="506"/>
        <v>0</v>
      </c>
      <c r="L1565" s="112"/>
      <c r="M1565" s="112"/>
      <c r="N1565" s="3">
        <v>19</v>
      </c>
      <c r="P1565" s="4"/>
      <c r="Q1565" s="4"/>
      <c r="R1565" s="4"/>
      <c r="S1565" s="4"/>
      <c r="T1565" s="4"/>
      <c r="U1565" s="4"/>
      <c r="V1565" s="4"/>
      <c r="W1565" s="4"/>
      <c r="X1565" s="4"/>
    </row>
    <row r="1566" spans="1:24" s="3" customFormat="1" hidden="1">
      <c r="A1566" s="3" t="str">
        <f t="shared" si="505"/>
        <v>b</v>
      </c>
      <c r="C1566" s="12"/>
      <c r="D1566" s="18" t="s">
        <v>120</v>
      </c>
      <c r="E1566" s="9">
        <f t="shared" si="511"/>
        <v>0</v>
      </c>
      <c r="F1566" s="9"/>
      <c r="G1566" s="9"/>
      <c r="H1566" s="112">
        <f t="shared" si="512"/>
        <v>0</v>
      </c>
      <c r="I1566" s="112"/>
      <c r="J1566" s="112"/>
      <c r="K1566" s="112">
        <f t="shared" si="506"/>
        <v>0</v>
      </c>
      <c r="L1566" s="112"/>
      <c r="M1566" s="112"/>
      <c r="N1566" s="3">
        <v>20</v>
      </c>
      <c r="P1566" s="4"/>
      <c r="Q1566" s="4"/>
      <c r="R1566" s="4"/>
      <c r="S1566" s="4"/>
      <c r="T1566" s="4"/>
      <c r="U1566" s="4"/>
      <c r="V1566" s="4"/>
      <c r="W1566" s="4"/>
      <c r="X1566" s="4"/>
    </row>
    <row r="1567" spans="1:24" ht="22.5">
      <c r="A1567" s="21" t="str">
        <f t="shared" si="505"/>
        <v>a</v>
      </c>
      <c r="B1567" s="21" t="s">
        <v>114</v>
      </c>
      <c r="C1567" s="7" t="s">
        <v>211</v>
      </c>
      <c r="D1567" s="22" t="s">
        <v>90</v>
      </c>
      <c r="E1567" s="176">
        <f t="shared" si="511"/>
        <v>131.19999999999999</v>
      </c>
      <c r="F1567" s="176">
        <f>F1569+F1585+F1586</f>
        <v>131.19999999999999</v>
      </c>
      <c r="G1567" s="5">
        <f>G1569+G1585+G1586</f>
        <v>0</v>
      </c>
      <c r="H1567" s="157">
        <f t="shared" si="512"/>
        <v>220</v>
      </c>
      <c r="I1567" s="157">
        <f>I1569+I1585+I1586</f>
        <v>220</v>
      </c>
      <c r="J1567" s="157">
        <f>J1569+J1585+J1586</f>
        <v>0</v>
      </c>
      <c r="K1567" s="110">
        <f t="shared" si="506"/>
        <v>30.9</v>
      </c>
      <c r="L1567" s="110">
        <f>L1569+L1585+L1586</f>
        <v>30.9</v>
      </c>
      <c r="M1567" s="110">
        <f>M1569+M1585+M1586</f>
        <v>0</v>
      </c>
      <c r="N1567" s="3">
        <v>1</v>
      </c>
    </row>
    <row r="1568" spans="1:24" s="3" customFormat="1">
      <c r="A1568" s="3" t="str">
        <f t="shared" ref="A1568:A1631" si="513">IF((E1568+H1568+K1568)&gt;0,"a","b")</f>
        <v>b</v>
      </c>
      <c r="C1568" s="12"/>
      <c r="D1568" s="19" t="s">
        <v>99</v>
      </c>
      <c r="E1568" s="8">
        <f t="shared" si="511"/>
        <v>0</v>
      </c>
      <c r="F1568" s="8"/>
      <c r="G1568" s="8"/>
      <c r="H1568" s="204">
        <f t="shared" si="512"/>
        <v>0</v>
      </c>
      <c r="I1568" s="204"/>
      <c r="J1568" s="204"/>
      <c r="K1568" s="111">
        <f t="shared" si="506"/>
        <v>0</v>
      </c>
      <c r="L1568" s="111"/>
      <c r="M1568" s="111"/>
      <c r="N1568" s="3">
        <v>2</v>
      </c>
      <c r="P1568" s="4"/>
      <c r="Q1568" s="4"/>
      <c r="R1568" s="4"/>
      <c r="S1568" s="4"/>
      <c r="T1568" s="4"/>
      <c r="U1568" s="4"/>
      <c r="V1568" s="4"/>
      <c r="W1568" s="4"/>
      <c r="X1568" s="4"/>
    </row>
    <row r="1569" spans="1:24">
      <c r="A1569" s="21" t="str">
        <f t="shared" si="513"/>
        <v>a</v>
      </c>
      <c r="C1569" s="28"/>
      <c r="D1569" s="23" t="s">
        <v>5</v>
      </c>
      <c r="E1569" s="9">
        <f t="shared" si="511"/>
        <v>131.19999999999999</v>
      </c>
      <c r="F1569" s="9">
        <f>F1570+F1571+F1581+F1582+F1583+F1584</f>
        <v>131.19999999999999</v>
      </c>
      <c r="G1569" s="9">
        <f>G1570+G1571+G1581+G1582+G1583+G1584</f>
        <v>0</v>
      </c>
      <c r="H1569" s="158">
        <f t="shared" si="512"/>
        <v>220</v>
      </c>
      <c r="I1569" s="158">
        <f>I1570+I1571+I1581+I1582+I1583+I1584</f>
        <v>220</v>
      </c>
      <c r="J1569" s="158">
        <f>J1570+J1571+J1581+J1582+J1583+J1584</f>
        <v>0</v>
      </c>
      <c r="K1569" s="112">
        <f t="shared" si="506"/>
        <v>30.9</v>
      </c>
      <c r="L1569" s="112">
        <f>L1570+L1571+L1581+L1582+L1583+L1584</f>
        <v>30.9</v>
      </c>
      <c r="M1569" s="112">
        <f>M1570+M1571+M1581+M1582+M1583+M1584</f>
        <v>0</v>
      </c>
      <c r="N1569" s="3">
        <v>3</v>
      </c>
    </row>
    <row r="1570" spans="1:24" s="3" customFormat="1" ht="0.75" customHeight="1">
      <c r="A1570" s="3" t="str">
        <f t="shared" si="513"/>
        <v>b</v>
      </c>
      <c r="C1570" s="12"/>
      <c r="D1570" s="17" t="s">
        <v>301</v>
      </c>
      <c r="E1570" s="10">
        <f t="shared" si="511"/>
        <v>0</v>
      </c>
      <c r="F1570" s="10"/>
      <c r="G1570" s="10"/>
      <c r="H1570" s="159">
        <f t="shared" si="512"/>
        <v>0</v>
      </c>
      <c r="I1570" s="159"/>
      <c r="J1570" s="159"/>
      <c r="K1570" s="113">
        <f t="shared" si="506"/>
        <v>0</v>
      </c>
      <c r="L1570" s="113"/>
      <c r="M1570" s="113"/>
      <c r="N1570" s="3">
        <v>4</v>
      </c>
      <c r="P1570" s="4">
        <f>K1570-H1570</f>
        <v>0</v>
      </c>
      <c r="Q1570" s="4">
        <f>K1570-E1570</f>
        <v>0</v>
      </c>
      <c r="R1570" s="4">
        <f>H1570-E1570</f>
        <v>0</v>
      </c>
      <c r="S1570" s="4"/>
      <c r="T1570" s="4"/>
      <c r="U1570" s="4"/>
      <c r="V1570" s="4"/>
      <c r="W1570" s="4"/>
      <c r="X1570" s="4"/>
    </row>
    <row r="1571" spans="1:24" s="3" customFormat="1" hidden="1">
      <c r="A1571" s="3" t="str">
        <f t="shared" si="513"/>
        <v>b</v>
      </c>
      <c r="C1571" s="12"/>
      <c r="D1571" s="17" t="s">
        <v>295</v>
      </c>
      <c r="E1571" s="10">
        <f t="shared" si="511"/>
        <v>0</v>
      </c>
      <c r="F1571" s="10">
        <f>F1572+F1573+F1574+F1575+F1576+F1577+F1578+F1579</f>
        <v>0</v>
      </c>
      <c r="G1571" s="10">
        <f>G1572+G1573+G1574+G1575+G1576+G1577+G1578+G1579</f>
        <v>0</v>
      </c>
      <c r="H1571" s="113">
        <f t="shared" si="512"/>
        <v>0</v>
      </c>
      <c r="I1571" s="113">
        <f>I1572+I1573+I1574+I1575+I1576+I1577+I1578+I1579</f>
        <v>0</v>
      </c>
      <c r="J1571" s="113">
        <f>J1572+J1573+J1574+J1575+J1576+J1577+J1578+J1579</f>
        <v>0</v>
      </c>
      <c r="K1571" s="113">
        <f t="shared" si="506"/>
        <v>0</v>
      </c>
      <c r="L1571" s="113">
        <f>L1572+L1573+L1574+L1575+L1576+L1577+L1578+L1579</f>
        <v>0</v>
      </c>
      <c r="M1571" s="113">
        <f>M1572+M1573+M1574+M1575+M1576+M1577+M1578+M1579</f>
        <v>0</v>
      </c>
      <c r="N1571" s="3">
        <v>5</v>
      </c>
      <c r="P1571" s="4"/>
      <c r="Q1571" s="4"/>
      <c r="R1571" s="4"/>
      <c r="S1571" s="4"/>
      <c r="T1571" s="4"/>
      <c r="U1571" s="4"/>
      <c r="V1571" s="4"/>
      <c r="W1571" s="4"/>
      <c r="X1571" s="4"/>
    </row>
    <row r="1572" spans="1:24" s="3" customFormat="1" ht="22.5" hidden="1">
      <c r="A1572" s="3" t="s">
        <v>289</v>
      </c>
      <c r="C1572" s="12"/>
      <c r="D1572" s="16" t="s">
        <v>290</v>
      </c>
      <c r="E1572" s="5">
        <f t="shared" si="511"/>
        <v>0</v>
      </c>
      <c r="F1572" s="5"/>
      <c r="G1572" s="5"/>
      <c r="H1572" s="110">
        <f t="shared" si="512"/>
        <v>0</v>
      </c>
      <c r="I1572" s="110"/>
      <c r="J1572" s="110"/>
      <c r="K1572" s="110">
        <f t="shared" ref="K1572:K1635" si="514">L1572+M1572</f>
        <v>0</v>
      </c>
      <c r="L1572" s="110"/>
      <c r="M1572" s="110"/>
      <c r="N1572" s="3">
        <v>6</v>
      </c>
      <c r="P1572" s="4"/>
      <c r="Q1572" s="4"/>
      <c r="R1572" s="4"/>
      <c r="S1572" s="4"/>
      <c r="T1572" s="4"/>
      <c r="U1572" s="4"/>
      <c r="V1572" s="4"/>
      <c r="W1572" s="4"/>
      <c r="X1572" s="4"/>
    </row>
    <row r="1573" spans="1:24" s="3" customFormat="1" hidden="1">
      <c r="A1573" s="3" t="s">
        <v>289</v>
      </c>
      <c r="C1573" s="12"/>
      <c r="D1573" s="16" t="s">
        <v>102</v>
      </c>
      <c r="E1573" s="5">
        <f t="shared" si="511"/>
        <v>0</v>
      </c>
      <c r="F1573" s="5"/>
      <c r="G1573" s="5"/>
      <c r="H1573" s="110">
        <f t="shared" si="512"/>
        <v>0</v>
      </c>
      <c r="I1573" s="110"/>
      <c r="J1573" s="110"/>
      <c r="K1573" s="110">
        <f t="shared" si="514"/>
        <v>0</v>
      </c>
      <c r="L1573" s="110"/>
      <c r="M1573" s="110"/>
      <c r="N1573" s="3">
        <v>7</v>
      </c>
      <c r="P1573" s="4"/>
      <c r="Q1573" s="4"/>
      <c r="R1573" s="4"/>
      <c r="S1573" s="4"/>
      <c r="T1573" s="4"/>
      <c r="U1573" s="4"/>
      <c r="V1573" s="4"/>
      <c r="W1573" s="4"/>
      <c r="X1573" s="4"/>
    </row>
    <row r="1574" spans="1:24" s="3" customFormat="1" hidden="1">
      <c r="A1574" s="3" t="s">
        <v>289</v>
      </c>
      <c r="C1574" s="12"/>
      <c r="D1574" s="16" t="s">
        <v>101</v>
      </c>
      <c r="E1574" s="5">
        <f t="shared" si="511"/>
        <v>0</v>
      </c>
      <c r="F1574" s="5"/>
      <c r="G1574" s="5"/>
      <c r="H1574" s="110">
        <f t="shared" si="512"/>
        <v>0</v>
      </c>
      <c r="I1574" s="110"/>
      <c r="J1574" s="110"/>
      <c r="K1574" s="110">
        <f t="shared" si="514"/>
        <v>0</v>
      </c>
      <c r="L1574" s="110"/>
      <c r="M1574" s="110"/>
      <c r="N1574" s="3">
        <v>8</v>
      </c>
      <c r="P1574" s="4"/>
      <c r="Q1574" s="4"/>
      <c r="R1574" s="4"/>
      <c r="S1574" s="4"/>
      <c r="T1574" s="4"/>
      <c r="U1574" s="4"/>
      <c r="V1574" s="4"/>
      <c r="W1574" s="4"/>
      <c r="X1574" s="4"/>
    </row>
    <row r="1575" spans="1:24" s="3" customFormat="1" hidden="1">
      <c r="A1575" s="3" t="s">
        <v>289</v>
      </c>
      <c r="C1575" s="12"/>
      <c r="D1575" s="16" t="s">
        <v>291</v>
      </c>
      <c r="E1575" s="5">
        <f t="shared" si="511"/>
        <v>0</v>
      </c>
      <c r="F1575" s="5"/>
      <c r="G1575" s="5"/>
      <c r="H1575" s="110">
        <f t="shared" si="512"/>
        <v>0</v>
      </c>
      <c r="I1575" s="110"/>
      <c r="J1575" s="110"/>
      <c r="K1575" s="110">
        <f t="shared" si="514"/>
        <v>0</v>
      </c>
      <c r="L1575" s="110"/>
      <c r="M1575" s="110"/>
      <c r="N1575" s="3">
        <v>9</v>
      </c>
      <c r="P1575" s="4"/>
      <c r="Q1575" s="4"/>
      <c r="R1575" s="4"/>
      <c r="S1575" s="4"/>
      <c r="T1575" s="4"/>
      <c r="U1575" s="4"/>
      <c r="V1575" s="4"/>
      <c r="W1575" s="4"/>
      <c r="X1575" s="4"/>
    </row>
    <row r="1576" spans="1:24" s="3" customFormat="1" hidden="1">
      <c r="A1576" s="3" t="s">
        <v>289</v>
      </c>
      <c r="C1576" s="12"/>
      <c r="D1576" s="16" t="s">
        <v>100</v>
      </c>
      <c r="E1576" s="5">
        <f t="shared" si="511"/>
        <v>0</v>
      </c>
      <c r="F1576" s="5"/>
      <c r="G1576" s="5"/>
      <c r="H1576" s="110">
        <f t="shared" si="512"/>
        <v>0</v>
      </c>
      <c r="I1576" s="110"/>
      <c r="J1576" s="110"/>
      <c r="K1576" s="110">
        <f t="shared" si="514"/>
        <v>0</v>
      </c>
      <c r="L1576" s="110"/>
      <c r="M1576" s="110"/>
      <c r="N1576" s="3">
        <v>10</v>
      </c>
      <c r="P1576" s="4"/>
      <c r="Q1576" s="4"/>
      <c r="R1576" s="4"/>
      <c r="S1576" s="4"/>
      <c r="T1576" s="4"/>
      <c r="U1576" s="4"/>
      <c r="V1576" s="4"/>
      <c r="W1576" s="4"/>
      <c r="X1576" s="4"/>
    </row>
    <row r="1577" spans="1:24" s="3" customFormat="1" ht="33.75" hidden="1">
      <c r="A1577" s="3" t="s">
        <v>289</v>
      </c>
      <c r="C1577" s="12"/>
      <c r="D1577" s="16" t="s">
        <v>292</v>
      </c>
      <c r="E1577" s="5">
        <f t="shared" si="511"/>
        <v>0</v>
      </c>
      <c r="F1577" s="5"/>
      <c r="G1577" s="5"/>
      <c r="H1577" s="110">
        <f t="shared" si="512"/>
        <v>0</v>
      </c>
      <c r="I1577" s="110"/>
      <c r="J1577" s="110"/>
      <c r="K1577" s="110">
        <f t="shared" si="514"/>
        <v>0</v>
      </c>
      <c r="L1577" s="110"/>
      <c r="M1577" s="110"/>
      <c r="N1577" s="3">
        <v>11</v>
      </c>
      <c r="P1577" s="4"/>
      <c r="Q1577" s="4"/>
      <c r="R1577" s="4"/>
      <c r="S1577" s="4"/>
      <c r="T1577" s="4"/>
      <c r="U1577" s="4"/>
      <c r="V1577" s="4"/>
      <c r="W1577" s="4"/>
      <c r="X1577" s="4"/>
    </row>
    <row r="1578" spans="1:24" s="3" customFormat="1" ht="33.75" hidden="1">
      <c r="A1578" s="3" t="s">
        <v>289</v>
      </c>
      <c r="C1578" s="12"/>
      <c r="D1578" s="16" t="s">
        <v>293</v>
      </c>
      <c r="E1578" s="5">
        <f t="shared" si="511"/>
        <v>0</v>
      </c>
      <c r="F1578" s="5"/>
      <c r="G1578" s="5"/>
      <c r="H1578" s="110">
        <f t="shared" si="512"/>
        <v>0</v>
      </c>
      <c r="I1578" s="110"/>
      <c r="J1578" s="110"/>
      <c r="K1578" s="110">
        <f t="shared" si="514"/>
        <v>0</v>
      </c>
      <c r="L1578" s="110"/>
      <c r="M1578" s="110"/>
      <c r="N1578" s="3">
        <v>12</v>
      </c>
      <c r="P1578" s="4"/>
      <c r="Q1578" s="4"/>
      <c r="R1578" s="4"/>
      <c r="S1578" s="4"/>
      <c r="T1578" s="4"/>
      <c r="U1578" s="4"/>
      <c r="V1578" s="4"/>
      <c r="W1578" s="4"/>
      <c r="X1578" s="4"/>
    </row>
    <row r="1579" spans="1:24" s="3" customFormat="1" ht="22.5" hidden="1">
      <c r="A1579" s="3" t="s">
        <v>289</v>
      </c>
      <c r="C1579" s="12"/>
      <c r="D1579" s="16" t="s">
        <v>294</v>
      </c>
      <c r="E1579" s="5">
        <f t="shared" si="511"/>
        <v>0</v>
      </c>
      <c r="F1579" s="5"/>
      <c r="G1579" s="5"/>
      <c r="H1579" s="110">
        <f t="shared" si="512"/>
        <v>0</v>
      </c>
      <c r="I1579" s="110"/>
      <c r="J1579" s="110"/>
      <c r="K1579" s="110">
        <f t="shared" si="514"/>
        <v>0</v>
      </c>
      <c r="L1579" s="110"/>
      <c r="M1579" s="110"/>
      <c r="N1579" s="3">
        <v>13</v>
      </c>
      <c r="P1579" s="4"/>
      <c r="Q1579" s="4"/>
      <c r="R1579" s="4"/>
      <c r="S1579" s="4"/>
      <c r="T1579" s="4"/>
      <c r="U1579" s="4"/>
      <c r="V1579" s="4"/>
      <c r="W1579" s="4"/>
      <c r="X1579" s="4"/>
    </row>
    <row r="1580" spans="1:24" s="3" customFormat="1" hidden="1">
      <c r="A1580" s="3" t="str">
        <f t="shared" si="513"/>
        <v>b</v>
      </c>
      <c r="C1580" s="12"/>
      <c r="D1580" s="17" t="s">
        <v>296</v>
      </c>
      <c r="E1580" s="10"/>
      <c r="F1580" s="10"/>
      <c r="G1580" s="10"/>
      <c r="H1580" s="113"/>
      <c r="I1580" s="113"/>
      <c r="J1580" s="113"/>
      <c r="K1580" s="113">
        <f t="shared" si="514"/>
        <v>0</v>
      </c>
      <c r="L1580" s="113"/>
      <c r="M1580" s="113"/>
      <c r="N1580" s="3">
        <v>14</v>
      </c>
      <c r="P1580" s="4"/>
      <c r="Q1580" s="4"/>
      <c r="R1580" s="4"/>
      <c r="S1580" s="4"/>
      <c r="T1580" s="4"/>
      <c r="U1580" s="4"/>
      <c r="V1580" s="4"/>
      <c r="W1580" s="4"/>
      <c r="X1580" s="4"/>
    </row>
    <row r="1581" spans="1:24" hidden="1">
      <c r="A1581" s="21" t="str">
        <f t="shared" si="513"/>
        <v>b</v>
      </c>
      <c r="C1581" s="28"/>
      <c r="D1581" s="17" t="s">
        <v>297</v>
      </c>
      <c r="E1581" s="10">
        <f t="shared" ref="E1581:E1586" si="515">F1581+G1581</f>
        <v>0</v>
      </c>
      <c r="F1581" s="10"/>
      <c r="G1581" s="10"/>
      <c r="H1581" s="113">
        <f t="shared" ref="H1581:H1586" si="516">I1581+J1581</f>
        <v>0</v>
      </c>
      <c r="I1581" s="113"/>
      <c r="J1581" s="113"/>
      <c r="K1581" s="113">
        <f t="shared" si="514"/>
        <v>0</v>
      </c>
      <c r="L1581" s="113"/>
      <c r="M1581" s="113"/>
      <c r="N1581" s="3">
        <v>15</v>
      </c>
    </row>
    <row r="1582" spans="1:24" s="3" customFormat="1" hidden="1">
      <c r="A1582" s="3" t="str">
        <f t="shared" si="513"/>
        <v>b</v>
      </c>
      <c r="C1582" s="12"/>
      <c r="D1582" s="17" t="s">
        <v>298</v>
      </c>
      <c r="E1582" s="10">
        <f t="shared" si="515"/>
        <v>0</v>
      </c>
      <c r="F1582" s="10"/>
      <c r="G1582" s="10"/>
      <c r="H1582" s="113">
        <f t="shared" si="516"/>
        <v>0</v>
      </c>
      <c r="I1582" s="113"/>
      <c r="J1582" s="113"/>
      <c r="K1582" s="113">
        <f t="shared" si="514"/>
        <v>0</v>
      </c>
      <c r="L1582" s="113"/>
      <c r="M1582" s="113"/>
      <c r="N1582" s="3">
        <v>16</v>
      </c>
      <c r="P1582" s="4"/>
      <c r="Q1582" s="4"/>
      <c r="R1582" s="4"/>
      <c r="S1582" s="4"/>
      <c r="T1582" s="4"/>
      <c r="U1582" s="4"/>
      <c r="V1582" s="4"/>
      <c r="W1582" s="4"/>
      <c r="X1582" s="4"/>
    </row>
    <row r="1583" spans="1:24" s="3" customFormat="1" ht="12" customHeight="1">
      <c r="A1583" s="3" t="str">
        <f t="shared" si="513"/>
        <v>a</v>
      </c>
      <c r="C1583" s="12"/>
      <c r="D1583" s="17" t="s">
        <v>299</v>
      </c>
      <c r="E1583" s="10">
        <f t="shared" si="515"/>
        <v>131.19999999999999</v>
      </c>
      <c r="F1583" s="10">
        <v>131.19999999999999</v>
      </c>
      <c r="G1583" s="10"/>
      <c r="H1583" s="159">
        <f t="shared" si="516"/>
        <v>220</v>
      </c>
      <c r="I1583" s="159">
        <v>220</v>
      </c>
      <c r="J1583" s="159"/>
      <c r="K1583" s="113">
        <f t="shared" si="514"/>
        <v>30.9</v>
      </c>
      <c r="L1583" s="113">
        <v>30.9</v>
      </c>
      <c r="M1583" s="113"/>
      <c r="N1583" s="3">
        <v>17</v>
      </c>
      <c r="P1583" s="4"/>
      <c r="Q1583" s="4"/>
      <c r="R1583" s="4"/>
      <c r="S1583" s="4"/>
      <c r="T1583" s="4"/>
      <c r="U1583" s="4"/>
      <c r="V1583" s="4"/>
      <c r="W1583" s="4"/>
      <c r="X1583" s="4"/>
    </row>
    <row r="1584" spans="1:24" s="3" customFormat="1" hidden="1">
      <c r="A1584" s="3" t="str">
        <f t="shared" si="513"/>
        <v>b</v>
      </c>
      <c r="C1584" s="12"/>
      <c r="D1584" s="17" t="s">
        <v>300</v>
      </c>
      <c r="E1584" s="10">
        <f t="shared" si="515"/>
        <v>0</v>
      </c>
      <c r="F1584" s="10"/>
      <c r="G1584" s="10"/>
      <c r="H1584" s="113">
        <f t="shared" si="516"/>
        <v>0</v>
      </c>
      <c r="I1584" s="113"/>
      <c r="J1584" s="113"/>
      <c r="K1584" s="113">
        <f t="shared" si="514"/>
        <v>0</v>
      </c>
      <c r="L1584" s="113"/>
      <c r="M1584" s="113"/>
      <c r="N1584" s="3">
        <v>18</v>
      </c>
      <c r="P1584" s="4"/>
      <c r="Q1584" s="4"/>
      <c r="R1584" s="4"/>
      <c r="S1584" s="4"/>
      <c r="T1584" s="4"/>
      <c r="U1584" s="4"/>
      <c r="V1584" s="4"/>
      <c r="W1584" s="4"/>
      <c r="X1584" s="4"/>
    </row>
    <row r="1585" spans="1:24" s="3" customFormat="1" hidden="1">
      <c r="A1585" s="3" t="str">
        <f t="shared" si="513"/>
        <v>b</v>
      </c>
      <c r="C1585" s="12"/>
      <c r="D1585" s="18" t="s">
        <v>21</v>
      </c>
      <c r="E1585" s="9">
        <f t="shared" si="515"/>
        <v>0</v>
      </c>
      <c r="F1585" s="9"/>
      <c r="G1585" s="9"/>
      <c r="H1585" s="112">
        <f t="shared" si="516"/>
        <v>0</v>
      </c>
      <c r="I1585" s="112"/>
      <c r="J1585" s="112"/>
      <c r="K1585" s="112">
        <f t="shared" si="514"/>
        <v>0</v>
      </c>
      <c r="L1585" s="112"/>
      <c r="M1585" s="112"/>
      <c r="N1585" s="3">
        <v>19</v>
      </c>
      <c r="P1585" s="4"/>
      <c r="Q1585" s="4"/>
      <c r="R1585" s="4"/>
      <c r="S1585" s="4"/>
      <c r="T1585" s="4"/>
      <c r="U1585" s="4"/>
      <c r="V1585" s="4"/>
      <c r="W1585" s="4"/>
      <c r="X1585" s="4"/>
    </row>
    <row r="1586" spans="1:24" s="3" customFormat="1" hidden="1">
      <c r="A1586" s="3" t="str">
        <f t="shared" si="513"/>
        <v>b</v>
      </c>
      <c r="C1586" s="12"/>
      <c r="D1586" s="18" t="s">
        <v>120</v>
      </c>
      <c r="E1586" s="9">
        <f t="shared" si="515"/>
        <v>0</v>
      </c>
      <c r="F1586" s="9"/>
      <c r="G1586" s="9"/>
      <c r="H1586" s="112">
        <f t="shared" si="516"/>
        <v>0</v>
      </c>
      <c r="I1586" s="112"/>
      <c r="J1586" s="112"/>
      <c r="K1586" s="112">
        <f t="shared" si="514"/>
        <v>0</v>
      </c>
      <c r="L1586" s="112"/>
      <c r="M1586" s="112"/>
      <c r="N1586" s="3">
        <v>20</v>
      </c>
      <c r="P1586" s="4"/>
      <c r="Q1586" s="4"/>
      <c r="R1586" s="4"/>
      <c r="S1586" s="4"/>
      <c r="T1586" s="4"/>
      <c r="U1586" s="4"/>
      <c r="V1586" s="4"/>
      <c r="W1586" s="4"/>
      <c r="X1586" s="4"/>
    </row>
    <row r="1587" spans="1:24" ht="22.5" customHeight="1">
      <c r="A1587" s="21" t="str">
        <f t="shared" si="513"/>
        <v>a</v>
      </c>
      <c r="B1587" s="21" t="s">
        <v>114</v>
      </c>
      <c r="C1587" s="7" t="s">
        <v>212</v>
      </c>
      <c r="D1587" s="22" t="s">
        <v>427</v>
      </c>
      <c r="E1587" s="176">
        <f>F1587+G1587</f>
        <v>10</v>
      </c>
      <c r="F1587" s="176">
        <f>F1589+F1605+F1606</f>
        <v>10</v>
      </c>
      <c r="G1587" s="5">
        <f>G1589+G1605+G1606</f>
        <v>0</v>
      </c>
      <c r="H1587" s="157">
        <f>I1587+J1587</f>
        <v>20</v>
      </c>
      <c r="I1587" s="157">
        <f>I1589+I1605+I1606</f>
        <v>20</v>
      </c>
      <c r="J1587" s="157">
        <f>J1589+J1605+J1606</f>
        <v>0</v>
      </c>
      <c r="K1587" s="110">
        <f t="shared" si="514"/>
        <v>7.6</v>
      </c>
      <c r="L1587" s="110">
        <f>L1589+L1605+L1606</f>
        <v>7.6</v>
      </c>
      <c r="M1587" s="110">
        <f>M1589+M1605+M1606</f>
        <v>0</v>
      </c>
      <c r="N1587" s="3">
        <v>1</v>
      </c>
    </row>
    <row r="1588" spans="1:24" s="3" customFormat="1">
      <c r="A1588" s="3" t="str">
        <f t="shared" si="513"/>
        <v>b</v>
      </c>
      <c r="C1588" s="12"/>
      <c r="D1588" s="19" t="s">
        <v>99</v>
      </c>
      <c r="E1588" s="8">
        <f t="shared" ref="E1588:E1599" si="517">F1588+G1588</f>
        <v>0</v>
      </c>
      <c r="F1588" s="8"/>
      <c r="G1588" s="8"/>
      <c r="H1588" s="204">
        <f t="shared" ref="H1588:H1599" si="518">I1588+J1588</f>
        <v>0</v>
      </c>
      <c r="I1588" s="204"/>
      <c r="J1588" s="204"/>
      <c r="K1588" s="111">
        <f t="shared" si="514"/>
        <v>0</v>
      </c>
      <c r="L1588" s="111"/>
      <c r="M1588" s="111"/>
      <c r="N1588" s="3">
        <v>2</v>
      </c>
      <c r="P1588" s="4"/>
      <c r="Q1588" s="4"/>
      <c r="R1588" s="4"/>
      <c r="S1588" s="4"/>
      <c r="T1588" s="4"/>
      <c r="U1588" s="4"/>
      <c r="V1588" s="4"/>
      <c r="W1588" s="4"/>
      <c r="X1588" s="4"/>
    </row>
    <row r="1589" spans="1:24">
      <c r="A1589" s="21" t="str">
        <f t="shared" si="513"/>
        <v>a</v>
      </c>
      <c r="C1589" s="28"/>
      <c r="D1589" s="23" t="s">
        <v>5</v>
      </c>
      <c r="E1589" s="9">
        <f t="shared" si="517"/>
        <v>10</v>
      </c>
      <c r="F1589" s="9">
        <f>F1590+F1591+F1601+F1602+F1603+F1604</f>
        <v>10</v>
      </c>
      <c r="G1589" s="9">
        <f>G1590+G1591+G1601+G1602+G1603+G1604</f>
        <v>0</v>
      </c>
      <c r="H1589" s="158">
        <f t="shared" si="518"/>
        <v>20</v>
      </c>
      <c r="I1589" s="158">
        <f>I1590+I1591+I1601+I1602+I1603+I1604</f>
        <v>20</v>
      </c>
      <c r="J1589" s="158">
        <f>J1590+J1591+J1601+J1602+J1603+J1604</f>
        <v>0</v>
      </c>
      <c r="K1589" s="112">
        <f t="shared" si="514"/>
        <v>7.6</v>
      </c>
      <c r="L1589" s="112">
        <f>L1590+L1591+L1601+L1602+L1603+L1604</f>
        <v>7.6</v>
      </c>
      <c r="M1589" s="112">
        <f>M1590+M1591+M1601+M1602+M1603+M1604</f>
        <v>0</v>
      </c>
      <c r="N1589" s="3">
        <v>3</v>
      </c>
    </row>
    <row r="1590" spans="1:24" s="3" customFormat="1" hidden="1">
      <c r="A1590" s="3" t="str">
        <f t="shared" si="513"/>
        <v>b</v>
      </c>
      <c r="C1590" s="12"/>
      <c r="D1590" s="17" t="s">
        <v>301</v>
      </c>
      <c r="E1590" s="10">
        <f t="shared" si="517"/>
        <v>0</v>
      </c>
      <c r="F1590" s="10"/>
      <c r="G1590" s="10"/>
      <c r="H1590" s="113">
        <f t="shared" si="518"/>
        <v>0</v>
      </c>
      <c r="I1590" s="113"/>
      <c r="J1590" s="113"/>
      <c r="K1590" s="113">
        <f t="shared" si="514"/>
        <v>0</v>
      </c>
      <c r="L1590" s="113"/>
      <c r="M1590" s="113"/>
      <c r="N1590" s="3">
        <v>4</v>
      </c>
      <c r="P1590" s="4">
        <f>K1590-H1590</f>
        <v>0</v>
      </c>
      <c r="Q1590" s="4">
        <f>K1590-E1590</f>
        <v>0</v>
      </c>
      <c r="R1590" s="4">
        <f>H1590-E1590</f>
        <v>0</v>
      </c>
      <c r="S1590" s="4"/>
      <c r="T1590" s="4"/>
      <c r="U1590" s="4"/>
      <c r="V1590" s="4"/>
      <c r="W1590" s="4"/>
      <c r="X1590" s="4"/>
    </row>
    <row r="1591" spans="1:24" s="3" customFormat="1" hidden="1">
      <c r="A1591" s="3" t="str">
        <f t="shared" si="513"/>
        <v>b</v>
      </c>
      <c r="C1591" s="12"/>
      <c r="D1591" s="17" t="s">
        <v>295</v>
      </c>
      <c r="E1591" s="10">
        <f t="shared" si="517"/>
        <v>0</v>
      </c>
      <c r="F1591" s="10">
        <f>F1592+F1593+F1594+F1595+F1596+F1597+F1598+F1599</f>
        <v>0</v>
      </c>
      <c r="G1591" s="10">
        <f>G1592+G1593+G1594+G1595+G1596+G1597+G1598+G1599</f>
        <v>0</v>
      </c>
      <c r="H1591" s="113">
        <f t="shared" si="518"/>
        <v>0</v>
      </c>
      <c r="I1591" s="113">
        <f>I1592+I1593+I1594+I1595+I1596+I1597+I1598+I1599</f>
        <v>0</v>
      </c>
      <c r="J1591" s="113">
        <f>J1592+J1593+J1594+J1595+J1596+J1597+J1598+J1599</f>
        <v>0</v>
      </c>
      <c r="K1591" s="113">
        <f t="shared" si="514"/>
        <v>0</v>
      </c>
      <c r="L1591" s="113">
        <f>L1592+L1593+L1594+L1595+L1596+L1597+L1598+L1599</f>
        <v>0</v>
      </c>
      <c r="M1591" s="113">
        <f>M1592+M1593+M1594+M1595+M1596+M1597+M1598+M1599</f>
        <v>0</v>
      </c>
      <c r="N1591" s="3">
        <v>5</v>
      </c>
      <c r="P1591" s="4"/>
      <c r="Q1591" s="4"/>
      <c r="R1591" s="4"/>
      <c r="S1591" s="4"/>
      <c r="T1591" s="4"/>
      <c r="U1591" s="4"/>
      <c r="V1591" s="4"/>
      <c r="W1591" s="4"/>
      <c r="X1591" s="4"/>
    </row>
    <row r="1592" spans="1:24" s="3" customFormat="1" ht="22.5" hidden="1">
      <c r="A1592" s="3" t="s">
        <v>289</v>
      </c>
      <c r="C1592" s="12"/>
      <c r="D1592" s="16" t="s">
        <v>290</v>
      </c>
      <c r="E1592" s="5">
        <f t="shared" si="517"/>
        <v>0</v>
      </c>
      <c r="F1592" s="5"/>
      <c r="G1592" s="5"/>
      <c r="H1592" s="110">
        <f t="shared" si="518"/>
        <v>0</v>
      </c>
      <c r="I1592" s="110"/>
      <c r="J1592" s="110"/>
      <c r="K1592" s="110">
        <f t="shared" si="514"/>
        <v>0</v>
      </c>
      <c r="L1592" s="110"/>
      <c r="M1592" s="110"/>
      <c r="N1592" s="3">
        <v>6</v>
      </c>
      <c r="P1592" s="4"/>
      <c r="Q1592" s="4"/>
      <c r="R1592" s="4"/>
      <c r="S1592" s="4"/>
      <c r="T1592" s="4"/>
      <c r="U1592" s="4"/>
      <c r="V1592" s="4"/>
      <c r="W1592" s="4"/>
      <c r="X1592" s="4"/>
    </row>
    <row r="1593" spans="1:24" s="3" customFormat="1" hidden="1">
      <c r="A1593" s="3" t="s">
        <v>289</v>
      </c>
      <c r="C1593" s="12"/>
      <c r="D1593" s="16" t="s">
        <v>102</v>
      </c>
      <c r="E1593" s="5">
        <f t="shared" si="517"/>
        <v>0</v>
      </c>
      <c r="F1593" s="5"/>
      <c r="G1593" s="5"/>
      <c r="H1593" s="110">
        <f t="shared" si="518"/>
        <v>0</v>
      </c>
      <c r="I1593" s="110"/>
      <c r="J1593" s="110"/>
      <c r="K1593" s="110">
        <f t="shared" si="514"/>
        <v>0</v>
      </c>
      <c r="L1593" s="110"/>
      <c r="M1593" s="110"/>
      <c r="N1593" s="3">
        <v>7</v>
      </c>
      <c r="P1593" s="4"/>
      <c r="Q1593" s="4"/>
      <c r="R1593" s="4"/>
      <c r="S1593" s="4"/>
      <c r="T1593" s="4"/>
      <c r="U1593" s="4"/>
      <c r="V1593" s="4"/>
      <c r="W1593" s="4"/>
      <c r="X1593" s="4"/>
    </row>
    <row r="1594" spans="1:24" s="3" customFormat="1" hidden="1">
      <c r="A1594" s="3" t="s">
        <v>289</v>
      </c>
      <c r="C1594" s="12"/>
      <c r="D1594" s="16" t="s">
        <v>101</v>
      </c>
      <c r="E1594" s="5">
        <f t="shared" si="517"/>
        <v>0</v>
      </c>
      <c r="F1594" s="5"/>
      <c r="G1594" s="5"/>
      <c r="H1594" s="110">
        <f t="shared" si="518"/>
        <v>0</v>
      </c>
      <c r="I1594" s="110"/>
      <c r="J1594" s="110"/>
      <c r="K1594" s="110">
        <f t="shared" si="514"/>
        <v>0</v>
      </c>
      <c r="L1594" s="110"/>
      <c r="M1594" s="110"/>
      <c r="N1594" s="3">
        <v>8</v>
      </c>
      <c r="P1594" s="4"/>
      <c r="Q1594" s="4"/>
      <c r="R1594" s="4"/>
      <c r="S1594" s="4"/>
      <c r="T1594" s="4"/>
      <c r="U1594" s="4"/>
      <c r="V1594" s="4"/>
      <c r="W1594" s="4"/>
      <c r="X1594" s="4"/>
    </row>
    <row r="1595" spans="1:24" s="3" customFormat="1" hidden="1">
      <c r="A1595" s="3" t="s">
        <v>289</v>
      </c>
      <c r="C1595" s="12"/>
      <c r="D1595" s="16" t="s">
        <v>291</v>
      </c>
      <c r="E1595" s="5">
        <f t="shared" si="517"/>
        <v>0</v>
      </c>
      <c r="F1595" s="5"/>
      <c r="G1595" s="5"/>
      <c r="H1595" s="110">
        <f t="shared" si="518"/>
        <v>0</v>
      </c>
      <c r="I1595" s="110"/>
      <c r="J1595" s="110"/>
      <c r="K1595" s="110">
        <f t="shared" si="514"/>
        <v>0</v>
      </c>
      <c r="L1595" s="110"/>
      <c r="M1595" s="110"/>
      <c r="N1595" s="3">
        <v>9</v>
      </c>
      <c r="P1595" s="4"/>
      <c r="Q1595" s="4"/>
      <c r="R1595" s="4"/>
      <c r="S1595" s="4"/>
      <c r="T1595" s="4"/>
      <c r="U1595" s="4"/>
      <c r="V1595" s="4"/>
      <c r="W1595" s="4"/>
      <c r="X1595" s="4"/>
    </row>
    <row r="1596" spans="1:24" s="3" customFormat="1" hidden="1">
      <c r="A1596" s="3" t="s">
        <v>289</v>
      </c>
      <c r="C1596" s="12"/>
      <c r="D1596" s="16" t="s">
        <v>100</v>
      </c>
      <c r="E1596" s="5">
        <f t="shared" si="517"/>
        <v>0</v>
      </c>
      <c r="F1596" s="5"/>
      <c r="G1596" s="5"/>
      <c r="H1596" s="110">
        <f t="shared" si="518"/>
        <v>0</v>
      </c>
      <c r="I1596" s="110"/>
      <c r="J1596" s="110"/>
      <c r="K1596" s="110">
        <f t="shared" si="514"/>
        <v>0</v>
      </c>
      <c r="L1596" s="110"/>
      <c r="M1596" s="110"/>
      <c r="N1596" s="3">
        <v>10</v>
      </c>
      <c r="P1596" s="4"/>
      <c r="Q1596" s="4"/>
      <c r="R1596" s="4"/>
      <c r="S1596" s="4"/>
      <c r="T1596" s="4"/>
      <c r="U1596" s="4"/>
      <c r="V1596" s="4"/>
      <c r="W1596" s="4"/>
      <c r="X1596" s="4"/>
    </row>
    <row r="1597" spans="1:24" s="3" customFormat="1" ht="33.75" hidden="1">
      <c r="A1597" s="3" t="s">
        <v>289</v>
      </c>
      <c r="C1597" s="12"/>
      <c r="D1597" s="16" t="s">
        <v>292</v>
      </c>
      <c r="E1597" s="5">
        <f t="shared" si="517"/>
        <v>0</v>
      </c>
      <c r="F1597" s="5"/>
      <c r="G1597" s="5"/>
      <c r="H1597" s="110">
        <f t="shared" si="518"/>
        <v>0</v>
      </c>
      <c r="I1597" s="110"/>
      <c r="J1597" s="110"/>
      <c r="K1597" s="110">
        <f t="shared" si="514"/>
        <v>0</v>
      </c>
      <c r="L1597" s="110"/>
      <c r="M1597" s="110"/>
      <c r="N1597" s="3">
        <v>11</v>
      </c>
      <c r="P1597" s="4"/>
      <c r="Q1597" s="4"/>
      <c r="R1597" s="4"/>
      <c r="S1597" s="4"/>
      <c r="T1597" s="4"/>
      <c r="U1597" s="4"/>
      <c r="V1597" s="4"/>
      <c r="W1597" s="4"/>
      <c r="X1597" s="4"/>
    </row>
    <row r="1598" spans="1:24" s="3" customFormat="1" ht="33.75" hidden="1">
      <c r="A1598" s="3" t="s">
        <v>289</v>
      </c>
      <c r="C1598" s="12"/>
      <c r="D1598" s="16" t="s">
        <v>293</v>
      </c>
      <c r="E1598" s="5">
        <f t="shared" si="517"/>
        <v>0</v>
      </c>
      <c r="F1598" s="5"/>
      <c r="G1598" s="5"/>
      <c r="H1598" s="110">
        <f t="shared" si="518"/>
        <v>0</v>
      </c>
      <c r="I1598" s="110"/>
      <c r="J1598" s="110"/>
      <c r="K1598" s="110">
        <f t="shared" si="514"/>
        <v>0</v>
      </c>
      <c r="L1598" s="110"/>
      <c r="M1598" s="110"/>
      <c r="N1598" s="3">
        <v>12</v>
      </c>
      <c r="P1598" s="4"/>
      <c r="Q1598" s="4"/>
      <c r="R1598" s="4"/>
      <c r="S1598" s="4"/>
      <c r="T1598" s="4"/>
      <c r="U1598" s="4"/>
      <c r="V1598" s="4"/>
      <c r="W1598" s="4"/>
      <c r="X1598" s="4"/>
    </row>
    <row r="1599" spans="1:24" s="3" customFormat="1" ht="22.5" hidden="1">
      <c r="A1599" s="3" t="s">
        <v>289</v>
      </c>
      <c r="C1599" s="12"/>
      <c r="D1599" s="16" t="s">
        <v>294</v>
      </c>
      <c r="E1599" s="5">
        <f t="shared" si="517"/>
        <v>0</v>
      </c>
      <c r="F1599" s="5"/>
      <c r="G1599" s="5"/>
      <c r="H1599" s="110">
        <f t="shared" si="518"/>
        <v>0</v>
      </c>
      <c r="I1599" s="110"/>
      <c r="J1599" s="110"/>
      <c r="K1599" s="110">
        <f t="shared" si="514"/>
        <v>0</v>
      </c>
      <c r="L1599" s="110"/>
      <c r="M1599" s="110"/>
      <c r="N1599" s="3">
        <v>13</v>
      </c>
      <c r="P1599" s="4"/>
      <c r="Q1599" s="4"/>
      <c r="R1599" s="4"/>
      <c r="S1599" s="4"/>
      <c r="T1599" s="4"/>
      <c r="U1599" s="4"/>
      <c r="V1599" s="4"/>
      <c r="W1599" s="4"/>
      <c r="X1599" s="4"/>
    </row>
    <row r="1600" spans="1:24" s="3" customFormat="1" hidden="1">
      <c r="A1600" s="3" t="str">
        <f t="shared" si="513"/>
        <v>b</v>
      </c>
      <c r="C1600" s="12"/>
      <c r="D1600" s="17" t="s">
        <v>296</v>
      </c>
      <c r="E1600" s="10"/>
      <c r="F1600" s="10"/>
      <c r="G1600" s="10"/>
      <c r="H1600" s="113"/>
      <c r="I1600" s="113"/>
      <c r="J1600" s="113"/>
      <c r="K1600" s="113">
        <f t="shared" si="514"/>
        <v>0</v>
      </c>
      <c r="L1600" s="113"/>
      <c r="M1600" s="113"/>
      <c r="N1600" s="3">
        <v>14</v>
      </c>
      <c r="P1600" s="4"/>
      <c r="Q1600" s="4"/>
      <c r="R1600" s="4"/>
      <c r="S1600" s="4"/>
      <c r="T1600" s="4"/>
      <c r="U1600" s="4"/>
      <c r="V1600" s="4"/>
      <c r="W1600" s="4"/>
      <c r="X1600" s="4"/>
    </row>
    <row r="1601" spans="1:24" hidden="1">
      <c r="A1601" s="21" t="str">
        <f t="shared" si="513"/>
        <v>b</v>
      </c>
      <c r="C1601" s="28"/>
      <c r="D1601" s="17" t="s">
        <v>297</v>
      </c>
      <c r="E1601" s="10">
        <f t="shared" ref="E1601:E1619" si="519">F1601+G1601</f>
        <v>0</v>
      </c>
      <c r="F1601" s="10"/>
      <c r="G1601" s="10"/>
      <c r="H1601" s="113">
        <f t="shared" ref="H1601:H1619" si="520">I1601+J1601</f>
        <v>0</v>
      </c>
      <c r="I1601" s="113"/>
      <c r="J1601" s="113"/>
      <c r="K1601" s="113">
        <f t="shared" si="514"/>
        <v>0</v>
      </c>
      <c r="L1601" s="113"/>
      <c r="M1601" s="113"/>
      <c r="N1601" s="3">
        <v>15</v>
      </c>
    </row>
    <row r="1602" spans="1:24" s="3" customFormat="1" hidden="1">
      <c r="A1602" s="3" t="str">
        <f t="shared" si="513"/>
        <v>b</v>
      </c>
      <c r="C1602" s="12"/>
      <c r="D1602" s="17" t="s">
        <v>298</v>
      </c>
      <c r="E1602" s="10">
        <f t="shared" si="519"/>
        <v>0</v>
      </c>
      <c r="F1602" s="10"/>
      <c r="G1602" s="10"/>
      <c r="H1602" s="113">
        <f t="shared" si="520"/>
        <v>0</v>
      </c>
      <c r="I1602" s="113"/>
      <c r="J1602" s="113"/>
      <c r="K1602" s="113">
        <f t="shared" si="514"/>
        <v>0</v>
      </c>
      <c r="L1602" s="113"/>
      <c r="M1602" s="113"/>
      <c r="N1602" s="3">
        <v>16</v>
      </c>
      <c r="P1602" s="4"/>
      <c r="Q1602" s="4"/>
      <c r="R1602" s="4"/>
      <c r="S1602" s="4"/>
      <c r="T1602" s="4"/>
      <c r="U1602" s="4"/>
      <c r="V1602" s="4"/>
      <c r="W1602" s="4"/>
      <c r="X1602" s="4"/>
    </row>
    <row r="1603" spans="1:24" ht="12" customHeight="1">
      <c r="A1603" s="21" t="str">
        <f t="shared" si="513"/>
        <v>a</v>
      </c>
      <c r="C1603" s="28"/>
      <c r="D1603" s="17" t="s">
        <v>299</v>
      </c>
      <c r="E1603" s="10">
        <f t="shared" si="519"/>
        <v>10</v>
      </c>
      <c r="F1603" s="10">
        <v>10</v>
      </c>
      <c r="G1603" s="10"/>
      <c r="H1603" s="159">
        <f t="shared" si="520"/>
        <v>20</v>
      </c>
      <c r="I1603" s="159">
        <v>20</v>
      </c>
      <c r="J1603" s="159"/>
      <c r="K1603" s="113">
        <f t="shared" si="514"/>
        <v>7.6</v>
      </c>
      <c r="L1603" s="113">
        <v>7.6</v>
      </c>
      <c r="M1603" s="113"/>
      <c r="N1603" s="3">
        <v>17</v>
      </c>
    </row>
    <row r="1604" spans="1:24" s="3" customFormat="1" hidden="1">
      <c r="A1604" s="3" t="str">
        <f t="shared" si="513"/>
        <v>b</v>
      </c>
      <c r="C1604" s="12"/>
      <c r="D1604" s="17" t="s">
        <v>300</v>
      </c>
      <c r="E1604" s="10">
        <f t="shared" si="519"/>
        <v>0</v>
      </c>
      <c r="F1604" s="10"/>
      <c r="G1604" s="10"/>
      <c r="H1604" s="113">
        <f t="shared" si="520"/>
        <v>0</v>
      </c>
      <c r="I1604" s="113"/>
      <c r="J1604" s="113"/>
      <c r="K1604" s="113">
        <f t="shared" si="514"/>
        <v>0</v>
      </c>
      <c r="L1604" s="113"/>
      <c r="M1604" s="113"/>
      <c r="N1604" s="3">
        <v>18</v>
      </c>
      <c r="P1604" s="4"/>
      <c r="Q1604" s="4"/>
      <c r="R1604" s="4"/>
      <c r="S1604" s="4"/>
      <c r="T1604" s="4"/>
      <c r="U1604" s="4"/>
      <c r="V1604" s="4"/>
      <c r="W1604" s="4"/>
      <c r="X1604" s="4"/>
    </row>
    <row r="1605" spans="1:24" s="3" customFormat="1" hidden="1">
      <c r="A1605" s="3" t="str">
        <f t="shared" si="513"/>
        <v>b</v>
      </c>
      <c r="C1605" s="12"/>
      <c r="D1605" s="18" t="s">
        <v>21</v>
      </c>
      <c r="E1605" s="9">
        <f t="shared" si="519"/>
        <v>0</v>
      </c>
      <c r="F1605" s="9"/>
      <c r="G1605" s="9"/>
      <c r="H1605" s="112">
        <f t="shared" si="520"/>
        <v>0</v>
      </c>
      <c r="I1605" s="112"/>
      <c r="J1605" s="112"/>
      <c r="K1605" s="112">
        <f t="shared" si="514"/>
        <v>0</v>
      </c>
      <c r="L1605" s="112"/>
      <c r="M1605" s="112"/>
      <c r="N1605" s="3">
        <v>19</v>
      </c>
      <c r="P1605" s="4"/>
      <c r="Q1605" s="4"/>
      <c r="R1605" s="4"/>
      <c r="S1605" s="4"/>
      <c r="T1605" s="4"/>
      <c r="U1605" s="4"/>
      <c r="V1605" s="4"/>
      <c r="W1605" s="4"/>
      <c r="X1605" s="4"/>
    </row>
    <row r="1606" spans="1:24" s="3" customFormat="1" hidden="1">
      <c r="A1606" s="3" t="str">
        <f t="shared" si="513"/>
        <v>b</v>
      </c>
      <c r="C1606" s="12"/>
      <c r="D1606" s="18" t="s">
        <v>120</v>
      </c>
      <c r="E1606" s="9">
        <f t="shared" si="519"/>
        <v>0</v>
      </c>
      <c r="F1606" s="9"/>
      <c r="G1606" s="9"/>
      <c r="H1606" s="112">
        <f t="shared" si="520"/>
        <v>0</v>
      </c>
      <c r="I1606" s="112"/>
      <c r="J1606" s="112"/>
      <c r="K1606" s="112">
        <f t="shared" si="514"/>
        <v>0</v>
      </c>
      <c r="L1606" s="112"/>
      <c r="M1606" s="112"/>
      <c r="N1606" s="3">
        <v>20</v>
      </c>
      <c r="P1606" s="4"/>
      <c r="Q1606" s="4"/>
      <c r="R1606" s="4"/>
      <c r="S1606" s="4"/>
      <c r="T1606" s="4"/>
      <c r="U1606" s="4"/>
      <c r="V1606" s="4"/>
      <c r="W1606" s="4"/>
      <c r="X1606" s="4"/>
    </row>
    <row r="1607" spans="1:24" ht="54" customHeight="1">
      <c r="A1607" s="21" t="str">
        <f t="shared" si="513"/>
        <v>a</v>
      </c>
      <c r="B1607" s="21" t="s">
        <v>114</v>
      </c>
      <c r="C1607" s="7" t="s">
        <v>432</v>
      </c>
      <c r="D1607" s="98" t="s">
        <v>495</v>
      </c>
      <c r="E1607" s="176">
        <f t="shared" si="519"/>
        <v>40.200000000000003</v>
      </c>
      <c r="F1607" s="176">
        <f>F1609+F1625+F1626</f>
        <v>40.200000000000003</v>
      </c>
      <c r="G1607" s="5">
        <f>G1609+G1625+G1626</f>
        <v>0</v>
      </c>
      <c r="H1607" s="157">
        <f t="shared" si="520"/>
        <v>75</v>
      </c>
      <c r="I1607" s="157">
        <f>I1609+I1625+I1626</f>
        <v>75</v>
      </c>
      <c r="J1607" s="157">
        <f>J1609+J1625+J1626</f>
        <v>0</v>
      </c>
      <c r="K1607" s="110">
        <f t="shared" si="514"/>
        <v>30.55</v>
      </c>
      <c r="L1607" s="110">
        <f>L1609+L1625+L1626</f>
        <v>30.55</v>
      </c>
      <c r="M1607" s="110">
        <f>M1609+M1625+M1626</f>
        <v>0</v>
      </c>
      <c r="N1607" s="3">
        <v>1</v>
      </c>
    </row>
    <row r="1608" spans="1:24" s="3" customFormat="1">
      <c r="A1608" s="3" t="str">
        <f t="shared" si="513"/>
        <v>b</v>
      </c>
      <c r="C1608" s="12"/>
      <c r="D1608" s="19" t="s">
        <v>99</v>
      </c>
      <c r="E1608" s="8">
        <f t="shared" si="519"/>
        <v>0</v>
      </c>
      <c r="F1608" s="8"/>
      <c r="G1608" s="8"/>
      <c r="H1608" s="204">
        <f t="shared" si="520"/>
        <v>0</v>
      </c>
      <c r="I1608" s="204"/>
      <c r="J1608" s="204"/>
      <c r="K1608" s="111">
        <f t="shared" si="514"/>
        <v>0</v>
      </c>
      <c r="L1608" s="111"/>
      <c r="M1608" s="111"/>
      <c r="N1608" s="3">
        <v>2</v>
      </c>
      <c r="P1608" s="4"/>
      <c r="Q1608" s="4"/>
      <c r="R1608" s="4"/>
      <c r="S1608" s="4"/>
      <c r="T1608" s="4"/>
      <c r="U1608" s="4"/>
      <c r="V1608" s="4"/>
      <c r="W1608" s="4"/>
      <c r="X1608" s="4"/>
    </row>
    <row r="1609" spans="1:24">
      <c r="A1609" s="21" t="str">
        <f t="shared" si="513"/>
        <v>a</v>
      </c>
      <c r="C1609" s="28"/>
      <c r="D1609" s="23" t="s">
        <v>5</v>
      </c>
      <c r="E1609" s="9">
        <f t="shared" si="519"/>
        <v>40.200000000000003</v>
      </c>
      <c r="F1609" s="9">
        <f>F1610+F1611+F1621+F1622+F1623+F1624</f>
        <v>40.200000000000003</v>
      </c>
      <c r="G1609" s="9">
        <f>G1610+G1611+G1621+G1622+G1623+G1624</f>
        <v>0</v>
      </c>
      <c r="H1609" s="158">
        <f t="shared" si="520"/>
        <v>75</v>
      </c>
      <c r="I1609" s="158">
        <f>I1610+I1611+I1621+I1622+I1623+I1624</f>
        <v>75</v>
      </c>
      <c r="J1609" s="158">
        <f>J1610+J1611+J1621+J1622+J1623+J1624</f>
        <v>0</v>
      </c>
      <c r="K1609" s="112">
        <f t="shared" si="514"/>
        <v>30.55</v>
      </c>
      <c r="L1609" s="112">
        <f>L1610+L1611+L1621+L1622+L1623+L1624</f>
        <v>30.55</v>
      </c>
      <c r="M1609" s="112">
        <f>M1610+M1611+M1621+M1622+M1623+M1624</f>
        <v>0</v>
      </c>
      <c r="N1609" s="3">
        <v>3</v>
      </c>
    </row>
    <row r="1610" spans="1:24" s="3" customFormat="1" ht="1.5" customHeight="1">
      <c r="A1610" s="3" t="str">
        <f t="shared" si="513"/>
        <v>b</v>
      </c>
      <c r="C1610" s="12"/>
      <c r="D1610" s="17" t="s">
        <v>301</v>
      </c>
      <c r="E1610" s="10">
        <f t="shared" si="519"/>
        <v>0</v>
      </c>
      <c r="F1610" s="10"/>
      <c r="G1610" s="10"/>
      <c r="H1610" s="159">
        <f t="shared" si="520"/>
        <v>0</v>
      </c>
      <c r="I1610" s="159"/>
      <c r="J1610" s="159"/>
      <c r="K1610" s="113">
        <f t="shared" si="514"/>
        <v>0</v>
      </c>
      <c r="L1610" s="113"/>
      <c r="M1610" s="113"/>
      <c r="N1610" s="3">
        <v>4</v>
      </c>
      <c r="P1610" s="4">
        <f>K1610-H1610</f>
        <v>0</v>
      </c>
      <c r="Q1610" s="4">
        <f>K1610-E1610</f>
        <v>0</v>
      </c>
      <c r="R1610" s="4">
        <f>H1610-E1610</f>
        <v>0</v>
      </c>
      <c r="S1610" s="4"/>
      <c r="T1610" s="4"/>
      <c r="U1610" s="4"/>
      <c r="V1610" s="4"/>
      <c r="W1610" s="4"/>
      <c r="X1610" s="4"/>
    </row>
    <row r="1611" spans="1:24" s="3" customFormat="1" hidden="1">
      <c r="A1611" s="3" t="str">
        <f t="shared" si="513"/>
        <v>b</v>
      </c>
      <c r="C1611" s="12"/>
      <c r="D1611" s="17" t="s">
        <v>295</v>
      </c>
      <c r="E1611" s="10">
        <f t="shared" si="519"/>
        <v>0</v>
      </c>
      <c r="F1611" s="10">
        <f>F1612+F1613+F1614+F1615+F1616+F1617+F1618+F1619</f>
        <v>0</v>
      </c>
      <c r="G1611" s="10">
        <f>G1612+G1613+G1614+G1615+G1616+G1617+G1618+G1619</f>
        <v>0</v>
      </c>
      <c r="H1611" s="113">
        <f t="shared" si="520"/>
        <v>0</v>
      </c>
      <c r="I1611" s="113">
        <f>I1612+I1613+I1614+I1615+I1616+I1617+I1618+I1619</f>
        <v>0</v>
      </c>
      <c r="J1611" s="113">
        <f>J1612+J1613+J1614+J1615+J1616+J1617+J1618+J1619</f>
        <v>0</v>
      </c>
      <c r="K1611" s="113">
        <f t="shared" si="514"/>
        <v>0</v>
      </c>
      <c r="L1611" s="113">
        <f>L1612+L1613+L1614+L1615+L1616+L1617+L1618+L1619</f>
        <v>0</v>
      </c>
      <c r="M1611" s="113">
        <f>M1612+M1613+M1614+M1615+M1616+M1617+M1618+M1619</f>
        <v>0</v>
      </c>
      <c r="N1611" s="3">
        <v>5</v>
      </c>
      <c r="P1611" s="4"/>
      <c r="Q1611" s="4"/>
      <c r="R1611" s="4"/>
      <c r="S1611" s="4"/>
      <c r="T1611" s="4"/>
      <c r="U1611" s="4"/>
      <c r="V1611" s="4"/>
      <c r="W1611" s="4"/>
      <c r="X1611" s="4"/>
    </row>
    <row r="1612" spans="1:24" s="3" customFormat="1" ht="22.5" hidden="1">
      <c r="A1612" s="3" t="s">
        <v>289</v>
      </c>
      <c r="C1612" s="12"/>
      <c r="D1612" s="16" t="s">
        <v>290</v>
      </c>
      <c r="E1612" s="5">
        <f t="shared" si="519"/>
        <v>0</v>
      </c>
      <c r="F1612" s="5"/>
      <c r="G1612" s="5"/>
      <c r="H1612" s="110">
        <f t="shared" si="520"/>
        <v>0</v>
      </c>
      <c r="I1612" s="110"/>
      <c r="J1612" s="110"/>
      <c r="K1612" s="110">
        <f t="shared" si="514"/>
        <v>0</v>
      </c>
      <c r="L1612" s="110"/>
      <c r="M1612" s="110"/>
      <c r="N1612" s="3">
        <v>6</v>
      </c>
      <c r="P1612" s="4"/>
      <c r="Q1612" s="4"/>
      <c r="R1612" s="4"/>
      <c r="S1612" s="4"/>
      <c r="T1612" s="4"/>
      <c r="U1612" s="4"/>
      <c r="V1612" s="4"/>
      <c r="W1612" s="4"/>
      <c r="X1612" s="4"/>
    </row>
    <row r="1613" spans="1:24" s="3" customFormat="1" hidden="1">
      <c r="A1613" s="3" t="s">
        <v>289</v>
      </c>
      <c r="C1613" s="12"/>
      <c r="D1613" s="16" t="s">
        <v>102</v>
      </c>
      <c r="E1613" s="5">
        <f t="shared" si="519"/>
        <v>0</v>
      </c>
      <c r="F1613" s="5"/>
      <c r="G1613" s="5"/>
      <c r="H1613" s="110">
        <f t="shared" si="520"/>
        <v>0</v>
      </c>
      <c r="I1613" s="110"/>
      <c r="J1613" s="110"/>
      <c r="K1613" s="110">
        <f t="shared" si="514"/>
        <v>0</v>
      </c>
      <c r="L1613" s="110"/>
      <c r="M1613" s="110"/>
      <c r="N1613" s="3">
        <v>7</v>
      </c>
      <c r="P1613" s="4"/>
      <c r="Q1613" s="4"/>
      <c r="R1613" s="4"/>
      <c r="S1613" s="4"/>
      <c r="T1613" s="4"/>
      <c r="U1613" s="4"/>
      <c r="V1613" s="4"/>
      <c r="W1613" s="4"/>
      <c r="X1613" s="4"/>
    </row>
    <row r="1614" spans="1:24" s="3" customFormat="1" hidden="1">
      <c r="A1614" s="3" t="s">
        <v>289</v>
      </c>
      <c r="C1614" s="12"/>
      <c r="D1614" s="16" t="s">
        <v>101</v>
      </c>
      <c r="E1614" s="5">
        <f t="shared" si="519"/>
        <v>0</v>
      </c>
      <c r="F1614" s="5"/>
      <c r="G1614" s="5"/>
      <c r="H1614" s="110">
        <f t="shared" si="520"/>
        <v>0</v>
      </c>
      <c r="I1614" s="110"/>
      <c r="J1614" s="110"/>
      <c r="K1614" s="110">
        <f t="shared" si="514"/>
        <v>0</v>
      </c>
      <c r="L1614" s="110"/>
      <c r="M1614" s="110"/>
      <c r="N1614" s="3">
        <v>8</v>
      </c>
      <c r="P1614" s="4"/>
      <c r="Q1614" s="4"/>
      <c r="R1614" s="4"/>
      <c r="S1614" s="4"/>
      <c r="T1614" s="4"/>
      <c r="U1614" s="4"/>
      <c r="V1614" s="4"/>
      <c r="W1614" s="4"/>
      <c r="X1614" s="4"/>
    </row>
    <row r="1615" spans="1:24" s="3" customFormat="1" hidden="1">
      <c r="A1615" s="3" t="s">
        <v>289</v>
      </c>
      <c r="C1615" s="12"/>
      <c r="D1615" s="16" t="s">
        <v>291</v>
      </c>
      <c r="E1615" s="5">
        <f t="shared" si="519"/>
        <v>0</v>
      </c>
      <c r="F1615" s="5"/>
      <c r="G1615" s="5"/>
      <c r="H1615" s="110">
        <f t="shared" si="520"/>
        <v>0</v>
      </c>
      <c r="I1615" s="110"/>
      <c r="J1615" s="110"/>
      <c r="K1615" s="110">
        <f t="shared" si="514"/>
        <v>0</v>
      </c>
      <c r="L1615" s="110"/>
      <c r="M1615" s="110"/>
      <c r="N1615" s="3">
        <v>9</v>
      </c>
      <c r="P1615" s="4"/>
      <c r="Q1615" s="4"/>
      <c r="R1615" s="4"/>
      <c r="S1615" s="4"/>
      <c r="T1615" s="4"/>
      <c r="U1615" s="4"/>
      <c r="V1615" s="4"/>
      <c r="W1615" s="4"/>
      <c r="X1615" s="4"/>
    </row>
    <row r="1616" spans="1:24" s="3" customFormat="1" hidden="1">
      <c r="A1616" s="3" t="s">
        <v>289</v>
      </c>
      <c r="C1616" s="12"/>
      <c r="D1616" s="16" t="s">
        <v>100</v>
      </c>
      <c r="E1616" s="5">
        <f t="shared" si="519"/>
        <v>0</v>
      </c>
      <c r="F1616" s="5"/>
      <c r="G1616" s="5"/>
      <c r="H1616" s="110">
        <f t="shared" si="520"/>
        <v>0</v>
      </c>
      <c r="I1616" s="110"/>
      <c r="J1616" s="110"/>
      <c r="K1616" s="110">
        <f t="shared" si="514"/>
        <v>0</v>
      </c>
      <c r="L1616" s="110"/>
      <c r="M1616" s="110"/>
      <c r="N1616" s="3">
        <v>10</v>
      </c>
      <c r="P1616" s="4"/>
      <c r="Q1616" s="4"/>
      <c r="R1616" s="4"/>
      <c r="S1616" s="4"/>
      <c r="T1616" s="4"/>
      <c r="U1616" s="4"/>
      <c r="V1616" s="4"/>
      <c r="W1616" s="4"/>
      <c r="X1616" s="4"/>
    </row>
    <row r="1617" spans="1:24" s="3" customFormat="1" ht="33.75" hidden="1">
      <c r="A1617" s="3" t="s">
        <v>289</v>
      </c>
      <c r="C1617" s="12"/>
      <c r="D1617" s="16" t="s">
        <v>292</v>
      </c>
      <c r="E1617" s="5">
        <f t="shared" si="519"/>
        <v>0</v>
      </c>
      <c r="F1617" s="5"/>
      <c r="G1617" s="5"/>
      <c r="H1617" s="110">
        <f t="shared" si="520"/>
        <v>0</v>
      </c>
      <c r="I1617" s="110"/>
      <c r="J1617" s="110"/>
      <c r="K1617" s="110">
        <f t="shared" si="514"/>
        <v>0</v>
      </c>
      <c r="L1617" s="110"/>
      <c r="M1617" s="110"/>
      <c r="N1617" s="3">
        <v>11</v>
      </c>
      <c r="P1617" s="4"/>
      <c r="Q1617" s="4"/>
      <c r="R1617" s="4"/>
      <c r="S1617" s="4"/>
      <c r="T1617" s="4"/>
      <c r="U1617" s="4"/>
      <c r="V1617" s="4"/>
      <c r="W1617" s="4"/>
      <c r="X1617" s="4"/>
    </row>
    <row r="1618" spans="1:24" s="3" customFormat="1" ht="33.75" hidden="1">
      <c r="A1618" s="3" t="s">
        <v>289</v>
      </c>
      <c r="C1618" s="12"/>
      <c r="D1618" s="16" t="s">
        <v>293</v>
      </c>
      <c r="E1618" s="5">
        <f t="shared" si="519"/>
        <v>0</v>
      </c>
      <c r="F1618" s="5"/>
      <c r="G1618" s="5"/>
      <c r="H1618" s="110">
        <f t="shared" si="520"/>
        <v>0</v>
      </c>
      <c r="I1618" s="110"/>
      <c r="J1618" s="110"/>
      <c r="K1618" s="110">
        <f t="shared" si="514"/>
        <v>0</v>
      </c>
      <c r="L1618" s="110"/>
      <c r="M1618" s="110"/>
      <c r="N1618" s="3">
        <v>12</v>
      </c>
      <c r="P1618" s="4"/>
      <c r="Q1618" s="4"/>
      <c r="R1618" s="4"/>
      <c r="S1618" s="4"/>
      <c r="T1618" s="4"/>
      <c r="U1618" s="4"/>
      <c r="V1618" s="4"/>
      <c r="W1618" s="4"/>
      <c r="X1618" s="4"/>
    </row>
    <row r="1619" spans="1:24" s="3" customFormat="1" ht="22.5" hidden="1">
      <c r="A1619" s="3" t="s">
        <v>289</v>
      </c>
      <c r="C1619" s="12"/>
      <c r="D1619" s="16" t="s">
        <v>294</v>
      </c>
      <c r="E1619" s="5">
        <f t="shared" si="519"/>
        <v>0</v>
      </c>
      <c r="F1619" s="5"/>
      <c r="G1619" s="5"/>
      <c r="H1619" s="110">
        <f t="shared" si="520"/>
        <v>0</v>
      </c>
      <c r="I1619" s="110"/>
      <c r="J1619" s="110"/>
      <c r="K1619" s="110">
        <f t="shared" si="514"/>
        <v>0</v>
      </c>
      <c r="L1619" s="110"/>
      <c r="M1619" s="110"/>
      <c r="N1619" s="3">
        <v>13</v>
      </c>
      <c r="O1619" s="3" t="s">
        <v>114</v>
      </c>
      <c r="P1619" s="4"/>
      <c r="Q1619" s="4"/>
      <c r="R1619" s="4"/>
      <c r="S1619" s="4"/>
      <c r="T1619" s="4"/>
      <c r="U1619" s="4"/>
      <c r="V1619" s="4"/>
      <c r="W1619" s="4"/>
      <c r="X1619" s="4"/>
    </row>
    <row r="1620" spans="1:24" s="3" customFormat="1" hidden="1">
      <c r="A1620" s="3" t="str">
        <f t="shared" si="513"/>
        <v>b</v>
      </c>
      <c r="C1620" s="12"/>
      <c r="D1620" s="17" t="s">
        <v>296</v>
      </c>
      <c r="E1620" s="10"/>
      <c r="F1620" s="10"/>
      <c r="G1620" s="10"/>
      <c r="H1620" s="113"/>
      <c r="I1620" s="113"/>
      <c r="J1620" s="113"/>
      <c r="K1620" s="113">
        <f t="shared" si="514"/>
        <v>0</v>
      </c>
      <c r="L1620" s="113"/>
      <c r="M1620" s="113"/>
      <c r="N1620" s="3">
        <v>14</v>
      </c>
      <c r="P1620" s="4"/>
      <c r="Q1620" s="4"/>
      <c r="R1620" s="4"/>
      <c r="S1620" s="4"/>
      <c r="T1620" s="4"/>
      <c r="U1620" s="4"/>
      <c r="V1620" s="4"/>
      <c r="W1620" s="4"/>
      <c r="X1620" s="4"/>
    </row>
    <row r="1621" spans="1:24" s="3" customFormat="1" hidden="1">
      <c r="A1621" s="3" t="str">
        <f t="shared" si="513"/>
        <v>b</v>
      </c>
      <c r="C1621" s="12"/>
      <c r="D1621" s="17" t="s">
        <v>297</v>
      </c>
      <c r="E1621" s="10">
        <f t="shared" ref="E1621:E1639" si="521">F1621+G1621</f>
        <v>0</v>
      </c>
      <c r="F1621" s="10"/>
      <c r="G1621" s="10"/>
      <c r="H1621" s="113">
        <f t="shared" ref="H1621:H1639" si="522">I1621+J1621</f>
        <v>0</v>
      </c>
      <c r="I1621" s="113"/>
      <c r="J1621" s="113"/>
      <c r="K1621" s="113">
        <f t="shared" si="514"/>
        <v>0</v>
      </c>
      <c r="L1621" s="113"/>
      <c r="M1621" s="113"/>
      <c r="N1621" s="3">
        <v>15</v>
      </c>
      <c r="P1621" s="4"/>
      <c r="Q1621" s="4"/>
      <c r="R1621" s="4"/>
      <c r="S1621" s="4"/>
      <c r="T1621" s="4"/>
      <c r="U1621" s="4"/>
      <c r="V1621" s="4"/>
      <c r="W1621" s="4"/>
      <c r="X1621" s="4"/>
    </row>
    <row r="1622" spans="1:24" s="3" customFormat="1" hidden="1">
      <c r="A1622" s="3" t="str">
        <f t="shared" si="513"/>
        <v>b</v>
      </c>
      <c r="C1622" s="12"/>
      <c r="D1622" s="17" t="s">
        <v>298</v>
      </c>
      <c r="E1622" s="10">
        <f t="shared" si="521"/>
        <v>0</v>
      </c>
      <c r="F1622" s="10"/>
      <c r="G1622" s="10"/>
      <c r="H1622" s="113">
        <f t="shared" si="522"/>
        <v>0</v>
      </c>
      <c r="I1622" s="113"/>
      <c r="J1622" s="113"/>
      <c r="K1622" s="113">
        <f t="shared" si="514"/>
        <v>0</v>
      </c>
      <c r="L1622" s="113"/>
      <c r="M1622" s="113"/>
      <c r="N1622" s="3">
        <v>16</v>
      </c>
      <c r="P1622" s="4"/>
      <c r="Q1622" s="4"/>
      <c r="R1622" s="4"/>
      <c r="S1622" s="4"/>
      <c r="T1622" s="4"/>
      <c r="U1622" s="4"/>
      <c r="V1622" s="4"/>
      <c r="W1622" s="4"/>
      <c r="X1622" s="4"/>
    </row>
    <row r="1623" spans="1:24" ht="12" customHeight="1">
      <c r="A1623" s="21" t="str">
        <f t="shared" si="513"/>
        <v>a</v>
      </c>
      <c r="C1623" s="28"/>
      <c r="D1623" s="17" t="s">
        <v>299</v>
      </c>
      <c r="E1623" s="10">
        <f t="shared" si="521"/>
        <v>40.200000000000003</v>
      </c>
      <c r="F1623" s="10">
        <v>40.200000000000003</v>
      </c>
      <c r="G1623" s="10"/>
      <c r="H1623" s="159">
        <f t="shared" si="522"/>
        <v>75</v>
      </c>
      <c r="I1623" s="159">
        <v>75</v>
      </c>
      <c r="J1623" s="159"/>
      <c r="K1623" s="113">
        <f t="shared" si="514"/>
        <v>30.55</v>
      </c>
      <c r="L1623" s="113">
        <v>30.55</v>
      </c>
      <c r="M1623" s="113"/>
      <c r="N1623" s="3">
        <v>17</v>
      </c>
    </row>
    <row r="1624" spans="1:24" s="3" customFormat="1" hidden="1">
      <c r="A1624" s="3" t="str">
        <f t="shared" si="513"/>
        <v>b</v>
      </c>
      <c r="C1624" s="12"/>
      <c r="D1624" s="17" t="s">
        <v>300</v>
      </c>
      <c r="E1624" s="10">
        <f t="shared" si="521"/>
        <v>0</v>
      </c>
      <c r="F1624" s="10"/>
      <c r="G1624" s="10"/>
      <c r="H1624" s="113">
        <f t="shared" si="522"/>
        <v>0</v>
      </c>
      <c r="I1624" s="113"/>
      <c r="J1624" s="113"/>
      <c r="K1624" s="113">
        <f t="shared" si="514"/>
        <v>0</v>
      </c>
      <c r="L1624" s="113"/>
      <c r="M1624" s="113"/>
      <c r="N1624" s="3">
        <v>18</v>
      </c>
      <c r="P1624" s="4"/>
      <c r="Q1624" s="4"/>
      <c r="R1624" s="4"/>
      <c r="S1624" s="4"/>
      <c r="T1624" s="4"/>
      <c r="U1624" s="4"/>
      <c r="V1624" s="4"/>
      <c r="W1624" s="4"/>
      <c r="X1624" s="4"/>
    </row>
    <row r="1625" spans="1:24" s="3" customFormat="1" hidden="1">
      <c r="A1625" s="3" t="str">
        <f t="shared" si="513"/>
        <v>b</v>
      </c>
      <c r="C1625" s="12"/>
      <c r="D1625" s="18" t="s">
        <v>21</v>
      </c>
      <c r="E1625" s="9">
        <f t="shared" si="521"/>
        <v>0</v>
      </c>
      <c r="F1625" s="9"/>
      <c r="G1625" s="9"/>
      <c r="H1625" s="112">
        <f t="shared" si="522"/>
        <v>0</v>
      </c>
      <c r="I1625" s="112"/>
      <c r="J1625" s="112"/>
      <c r="K1625" s="112">
        <f t="shared" si="514"/>
        <v>0</v>
      </c>
      <c r="L1625" s="112"/>
      <c r="M1625" s="112"/>
      <c r="N1625" s="3">
        <v>19</v>
      </c>
      <c r="P1625" s="4"/>
      <c r="Q1625" s="4"/>
      <c r="R1625" s="4"/>
      <c r="S1625" s="4"/>
      <c r="T1625" s="4"/>
      <c r="U1625" s="4"/>
      <c r="V1625" s="4"/>
      <c r="W1625" s="4"/>
      <c r="X1625" s="4"/>
    </row>
    <row r="1626" spans="1:24" s="3" customFormat="1" hidden="1">
      <c r="A1626" s="3" t="str">
        <f t="shared" si="513"/>
        <v>b</v>
      </c>
      <c r="C1626" s="12"/>
      <c r="D1626" s="18" t="s">
        <v>120</v>
      </c>
      <c r="E1626" s="9">
        <f t="shared" si="521"/>
        <v>0</v>
      </c>
      <c r="F1626" s="9"/>
      <c r="G1626" s="9"/>
      <c r="H1626" s="112">
        <f t="shared" si="522"/>
        <v>0</v>
      </c>
      <c r="I1626" s="112"/>
      <c r="J1626" s="112"/>
      <c r="K1626" s="112">
        <f t="shared" si="514"/>
        <v>0</v>
      </c>
      <c r="L1626" s="112"/>
      <c r="M1626" s="112"/>
      <c r="N1626" s="3">
        <v>20</v>
      </c>
      <c r="P1626" s="4"/>
      <c r="Q1626" s="4"/>
      <c r="R1626" s="4"/>
      <c r="S1626" s="4"/>
      <c r="T1626" s="4"/>
      <c r="U1626" s="4"/>
      <c r="V1626" s="4"/>
      <c r="W1626" s="4"/>
      <c r="X1626" s="4"/>
    </row>
    <row r="1627" spans="1:24" ht="24.75" customHeight="1">
      <c r="A1627" s="21" t="str">
        <f t="shared" si="513"/>
        <v>a</v>
      </c>
      <c r="B1627" s="21" t="s">
        <v>114</v>
      </c>
      <c r="C1627" s="7" t="s">
        <v>431</v>
      </c>
      <c r="D1627" s="22" t="s">
        <v>428</v>
      </c>
      <c r="E1627" s="176">
        <f t="shared" si="521"/>
        <v>144.727</v>
      </c>
      <c r="F1627" s="176">
        <f>F1629+F1645+F1646</f>
        <v>144.727</v>
      </c>
      <c r="G1627" s="5">
        <f>G1629+G1645+G1646</f>
        <v>0</v>
      </c>
      <c r="H1627" s="157">
        <f t="shared" si="522"/>
        <v>239.05</v>
      </c>
      <c r="I1627" s="157">
        <f>I1629+I1645+I1646</f>
        <v>239.05</v>
      </c>
      <c r="J1627" s="157">
        <f>J1629+J1645+J1646</f>
        <v>0</v>
      </c>
      <c r="K1627" s="110">
        <f t="shared" si="514"/>
        <v>78.167999999999992</v>
      </c>
      <c r="L1627" s="110">
        <f>L1629+L1645+L1646</f>
        <v>78.167999999999992</v>
      </c>
      <c r="M1627" s="110">
        <f>M1629+M1645+M1646</f>
        <v>0</v>
      </c>
      <c r="N1627" s="3">
        <v>1</v>
      </c>
    </row>
    <row r="1628" spans="1:24" s="3" customFormat="1" ht="0.75" customHeight="1">
      <c r="A1628" s="3" t="str">
        <f t="shared" si="513"/>
        <v>b</v>
      </c>
      <c r="C1628" s="12"/>
      <c r="D1628" s="19" t="s">
        <v>99</v>
      </c>
      <c r="E1628" s="8">
        <f t="shared" si="521"/>
        <v>0</v>
      </c>
      <c r="F1628" s="8"/>
      <c r="G1628" s="8"/>
      <c r="H1628" s="204">
        <f t="shared" si="522"/>
        <v>0</v>
      </c>
      <c r="I1628" s="204"/>
      <c r="J1628" s="204"/>
      <c r="K1628" s="111">
        <f t="shared" si="514"/>
        <v>0</v>
      </c>
      <c r="L1628" s="111"/>
      <c r="M1628" s="111"/>
      <c r="N1628" s="3">
        <v>2</v>
      </c>
      <c r="P1628" s="4"/>
      <c r="Q1628" s="4"/>
      <c r="R1628" s="4"/>
      <c r="S1628" s="4"/>
      <c r="T1628" s="4"/>
      <c r="U1628" s="4"/>
      <c r="V1628" s="4"/>
      <c r="W1628" s="4"/>
      <c r="X1628" s="4"/>
    </row>
    <row r="1629" spans="1:24">
      <c r="A1629" s="21" t="str">
        <f t="shared" si="513"/>
        <v>a</v>
      </c>
      <c r="C1629" s="28"/>
      <c r="D1629" s="23" t="s">
        <v>5</v>
      </c>
      <c r="E1629" s="9">
        <f t="shared" si="521"/>
        <v>144.727</v>
      </c>
      <c r="F1629" s="9">
        <f>F1630+F1631+F1641+F1642+F1643+F1644</f>
        <v>144.727</v>
      </c>
      <c r="G1629" s="9">
        <f>G1630+G1631+G1641+G1642+G1643+G1644</f>
        <v>0</v>
      </c>
      <c r="H1629" s="158">
        <f t="shared" si="522"/>
        <v>239.05</v>
      </c>
      <c r="I1629" s="158">
        <f>I1630+I1631+I1641+I1642+I1643+I1644</f>
        <v>239.05</v>
      </c>
      <c r="J1629" s="158">
        <f>J1630+J1631+J1641+J1642+J1643+J1644</f>
        <v>0</v>
      </c>
      <c r="K1629" s="112">
        <f t="shared" si="514"/>
        <v>78.167999999999992</v>
      </c>
      <c r="L1629" s="112">
        <f>L1630+L1631+L1641+L1642+L1643+L1644</f>
        <v>78.167999999999992</v>
      </c>
      <c r="M1629" s="112">
        <f>M1630+M1631+M1641+M1642+M1643+M1644</f>
        <v>0</v>
      </c>
      <c r="N1629" s="3">
        <v>3</v>
      </c>
    </row>
    <row r="1630" spans="1:24" s="3" customFormat="1" ht="0.75" customHeight="1">
      <c r="A1630" s="3" t="str">
        <f t="shared" si="513"/>
        <v>b</v>
      </c>
      <c r="C1630" s="12"/>
      <c r="D1630" s="17" t="s">
        <v>301</v>
      </c>
      <c r="E1630" s="10">
        <f t="shared" si="521"/>
        <v>0</v>
      </c>
      <c r="F1630" s="10"/>
      <c r="G1630" s="10"/>
      <c r="H1630" s="159">
        <f t="shared" si="522"/>
        <v>0</v>
      </c>
      <c r="I1630" s="159"/>
      <c r="J1630" s="159"/>
      <c r="K1630" s="113">
        <f t="shared" si="514"/>
        <v>0</v>
      </c>
      <c r="L1630" s="113"/>
      <c r="M1630" s="113"/>
      <c r="N1630" s="3">
        <v>4</v>
      </c>
      <c r="P1630" s="4">
        <f>K1630-H1630</f>
        <v>0</v>
      </c>
      <c r="Q1630" s="4">
        <f>K1630-E1630</f>
        <v>0</v>
      </c>
      <c r="R1630" s="4">
        <f>H1630-E1630</f>
        <v>0</v>
      </c>
      <c r="S1630" s="4"/>
      <c r="T1630" s="4"/>
      <c r="U1630" s="4"/>
      <c r="V1630" s="4"/>
      <c r="W1630" s="4"/>
      <c r="X1630" s="4"/>
    </row>
    <row r="1631" spans="1:24" hidden="1">
      <c r="A1631" s="21" t="str">
        <f t="shared" si="513"/>
        <v>b</v>
      </c>
      <c r="C1631" s="28"/>
      <c r="D1631" s="17" t="s">
        <v>295</v>
      </c>
      <c r="E1631" s="10">
        <f t="shared" si="521"/>
        <v>0</v>
      </c>
      <c r="F1631" s="10">
        <f>F1632+F1633+F1634+F1635+F1636+F1637+F1638+F1639</f>
        <v>0</v>
      </c>
      <c r="G1631" s="10">
        <f>G1632+G1633+G1634+G1635+G1636+G1637+G1638+G1639</f>
        <v>0</v>
      </c>
      <c r="H1631" s="113">
        <f t="shared" si="522"/>
        <v>0</v>
      </c>
      <c r="I1631" s="113">
        <f>I1632+I1633+I1634+I1635+I1636+I1637+I1638+I1639</f>
        <v>0</v>
      </c>
      <c r="J1631" s="113">
        <f>J1632+J1633+J1634+J1635+J1636+J1637+J1638+J1639</f>
        <v>0</v>
      </c>
      <c r="K1631" s="113">
        <f t="shared" si="514"/>
        <v>0</v>
      </c>
      <c r="L1631" s="113">
        <f>L1632+L1633+L1634+L1635+L1636+L1637+L1638+L1639</f>
        <v>0</v>
      </c>
      <c r="M1631" s="113">
        <f>M1632+M1633+M1634+M1635+M1636+M1637+M1638+M1639</f>
        <v>0</v>
      </c>
      <c r="N1631" s="3">
        <v>5</v>
      </c>
    </row>
    <row r="1632" spans="1:24" s="3" customFormat="1" ht="22.5" hidden="1">
      <c r="A1632" s="3" t="s">
        <v>289</v>
      </c>
      <c r="C1632" s="12"/>
      <c r="D1632" s="16" t="s">
        <v>290</v>
      </c>
      <c r="E1632" s="5">
        <f t="shared" si="521"/>
        <v>0</v>
      </c>
      <c r="F1632" s="5"/>
      <c r="G1632" s="5"/>
      <c r="H1632" s="110">
        <f t="shared" si="522"/>
        <v>0</v>
      </c>
      <c r="I1632" s="110"/>
      <c r="J1632" s="110"/>
      <c r="K1632" s="110">
        <f t="shared" si="514"/>
        <v>0</v>
      </c>
      <c r="L1632" s="110"/>
      <c r="M1632" s="110"/>
      <c r="N1632" s="3">
        <v>6</v>
      </c>
      <c r="P1632" s="4"/>
      <c r="Q1632" s="4"/>
      <c r="R1632" s="4"/>
      <c r="S1632" s="4"/>
      <c r="T1632" s="4"/>
      <c r="U1632" s="4"/>
      <c r="V1632" s="4"/>
      <c r="W1632" s="4"/>
      <c r="X1632" s="4"/>
    </row>
    <row r="1633" spans="1:24" s="3" customFormat="1" hidden="1">
      <c r="A1633" s="3" t="s">
        <v>289</v>
      </c>
      <c r="C1633" s="12"/>
      <c r="D1633" s="16" t="s">
        <v>102</v>
      </c>
      <c r="E1633" s="5">
        <f t="shared" si="521"/>
        <v>0</v>
      </c>
      <c r="F1633" s="5"/>
      <c r="G1633" s="5"/>
      <c r="H1633" s="110">
        <f t="shared" si="522"/>
        <v>0</v>
      </c>
      <c r="I1633" s="110"/>
      <c r="J1633" s="110"/>
      <c r="K1633" s="110">
        <f t="shared" si="514"/>
        <v>0</v>
      </c>
      <c r="L1633" s="110"/>
      <c r="M1633" s="110"/>
      <c r="N1633" s="3">
        <v>7</v>
      </c>
      <c r="P1633" s="4"/>
      <c r="Q1633" s="4"/>
      <c r="R1633" s="4"/>
      <c r="S1633" s="4"/>
      <c r="T1633" s="4"/>
      <c r="U1633" s="4"/>
      <c r="V1633" s="4"/>
      <c r="W1633" s="4"/>
      <c r="X1633" s="4"/>
    </row>
    <row r="1634" spans="1:24" s="3" customFormat="1" hidden="1">
      <c r="A1634" s="3" t="s">
        <v>289</v>
      </c>
      <c r="C1634" s="12"/>
      <c r="D1634" s="16" t="s">
        <v>101</v>
      </c>
      <c r="E1634" s="5">
        <f t="shared" si="521"/>
        <v>0</v>
      </c>
      <c r="F1634" s="5"/>
      <c r="G1634" s="5"/>
      <c r="H1634" s="110">
        <f t="shared" si="522"/>
        <v>0</v>
      </c>
      <c r="I1634" s="110"/>
      <c r="J1634" s="110"/>
      <c r="K1634" s="110">
        <f t="shared" si="514"/>
        <v>0</v>
      </c>
      <c r="L1634" s="110"/>
      <c r="M1634" s="110"/>
      <c r="N1634" s="3">
        <v>8</v>
      </c>
      <c r="P1634" s="4"/>
      <c r="Q1634" s="4"/>
      <c r="R1634" s="4"/>
      <c r="S1634" s="4"/>
      <c r="T1634" s="4"/>
      <c r="U1634" s="4"/>
      <c r="V1634" s="4"/>
      <c r="W1634" s="4"/>
      <c r="X1634" s="4"/>
    </row>
    <row r="1635" spans="1:24" s="3" customFormat="1" hidden="1">
      <c r="A1635" s="3" t="s">
        <v>289</v>
      </c>
      <c r="C1635" s="12"/>
      <c r="D1635" s="16" t="s">
        <v>291</v>
      </c>
      <c r="E1635" s="5">
        <f t="shared" si="521"/>
        <v>0</v>
      </c>
      <c r="F1635" s="5"/>
      <c r="G1635" s="5"/>
      <c r="H1635" s="110">
        <f t="shared" si="522"/>
        <v>0</v>
      </c>
      <c r="I1635" s="110"/>
      <c r="J1635" s="110"/>
      <c r="K1635" s="110">
        <f t="shared" si="514"/>
        <v>0</v>
      </c>
      <c r="L1635" s="110"/>
      <c r="M1635" s="110"/>
      <c r="N1635" s="3">
        <v>9</v>
      </c>
      <c r="P1635" s="4"/>
      <c r="Q1635" s="4"/>
      <c r="R1635" s="4"/>
      <c r="S1635" s="4"/>
      <c r="T1635" s="4"/>
      <c r="U1635" s="4"/>
      <c r="V1635" s="4"/>
      <c r="W1635" s="4"/>
      <c r="X1635" s="4"/>
    </row>
    <row r="1636" spans="1:24" s="3" customFormat="1" hidden="1">
      <c r="A1636" s="3" t="s">
        <v>289</v>
      </c>
      <c r="C1636" s="12"/>
      <c r="D1636" s="16" t="s">
        <v>100</v>
      </c>
      <c r="E1636" s="5">
        <f t="shared" si="521"/>
        <v>0</v>
      </c>
      <c r="F1636" s="5"/>
      <c r="G1636" s="5"/>
      <c r="H1636" s="110">
        <f t="shared" si="522"/>
        <v>0</v>
      </c>
      <c r="I1636" s="110"/>
      <c r="J1636" s="110"/>
      <c r="K1636" s="110">
        <f t="shared" ref="K1636:K1699" si="523">L1636+M1636</f>
        <v>0</v>
      </c>
      <c r="L1636" s="110"/>
      <c r="M1636" s="110"/>
      <c r="N1636" s="3">
        <v>10</v>
      </c>
      <c r="P1636" s="4"/>
      <c r="Q1636" s="4"/>
      <c r="R1636" s="4"/>
      <c r="S1636" s="4"/>
      <c r="T1636" s="4"/>
      <c r="U1636" s="4"/>
      <c r="V1636" s="4"/>
      <c r="W1636" s="4"/>
      <c r="X1636" s="4"/>
    </row>
    <row r="1637" spans="1:24" s="3" customFormat="1" ht="33.75" hidden="1">
      <c r="A1637" s="3" t="s">
        <v>289</v>
      </c>
      <c r="C1637" s="12"/>
      <c r="D1637" s="16" t="s">
        <v>292</v>
      </c>
      <c r="E1637" s="5">
        <f t="shared" si="521"/>
        <v>0</v>
      </c>
      <c r="F1637" s="5"/>
      <c r="G1637" s="5"/>
      <c r="H1637" s="110">
        <f t="shared" si="522"/>
        <v>0</v>
      </c>
      <c r="I1637" s="110"/>
      <c r="J1637" s="110"/>
      <c r="K1637" s="110">
        <f t="shared" si="523"/>
        <v>0</v>
      </c>
      <c r="L1637" s="110"/>
      <c r="M1637" s="110"/>
      <c r="N1637" s="3">
        <v>11</v>
      </c>
      <c r="P1637" s="4"/>
      <c r="Q1637" s="4"/>
      <c r="R1637" s="4"/>
      <c r="S1637" s="4"/>
      <c r="T1637" s="4"/>
      <c r="U1637" s="4"/>
      <c r="V1637" s="4"/>
      <c r="W1637" s="4"/>
      <c r="X1637" s="4"/>
    </row>
    <row r="1638" spans="1:24" s="3" customFormat="1" ht="33.75" hidden="1">
      <c r="A1638" s="3" t="s">
        <v>289</v>
      </c>
      <c r="C1638" s="12"/>
      <c r="D1638" s="16" t="s">
        <v>293</v>
      </c>
      <c r="E1638" s="5">
        <f t="shared" si="521"/>
        <v>0</v>
      </c>
      <c r="F1638" s="5"/>
      <c r="G1638" s="5"/>
      <c r="H1638" s="110">
        <f t="shared" si="522"/>
        <v>0</v>
      </c>
      <c r="I1638" s="110"/>
      <c r="J1638" s="110"/>
      <c r="K1638" s="110">
        <f t="shared" si="523"/>
        <v>0</v>
      </c>
      <c r="L1638" s="110"/>
      <c r="M1638" s="110"/>
      <c r="N1638" s="3">
        <v>12</v>
      </c>
      <c r="P1638" s="4"/>
      <c r="Q1638" s="4"/>
      <c r="R1638" s="4"/>
      <c r="S1638" s="4"/>
      <c r="T1638" s="4"/>
      <c r="U1638" s="4"/>
      <c r="V1638" s="4"/>
      <c r="W1638" s="4"/>
      <c r="X1638" s="4"/>
    </row>
    <row r="1639" spans="1:24" s="3" customFormat="1" ht="22.5" hidden="1">
      <c r="A1639" s="3" t="s">
        <v>289</v>
      </c>
      <c r="C1639" s="12"/>
      <c r="D1639" s="16" t="s">
        <v>294</v>
      </c>
      <c r="E1639" s="5">
        <f t="shared" si="521"/>
        <v>0</v>
      </c>
      <c r="F1639" s="5"/>
      <c r="G1639" s="5"/>
      <c r="H1639" s="110">
        <f t="shared" si="522"/>
        <v>0</v>
      </c>
      <c r="I1639" s="110">
        <v>0</v>
      </c>
      <c r="J1639" s="110"/>
      <c r="K1639" s="110">
        <f t="shared" si="523"/>
        <v>0</v>
      </c>
      <c r="L1639" s="110"/>
      <c r="M1639" s="110"/>
      <c r="N1639" s="3">
        <v>13</v>
      </c>
      <c r="P1639" s="4"/>
      <c r="Q1639" s="4"/>
      <c r="R1639" s="4"/>
      <c r="S1639" s="4"/>
      <c r="T1639" s="4"/>
      <c r="U1639" s="4"/>
      <c r="V1639" s="4"/>
      <c r="W1639" s="4"/>
      <c r="X1639" s="4"/>
    </row>
    <row r="1640" spans="1:24" s="3" customFormat="1" hidden="1">
      <c r="A1640" s="3" t="str">
        <f t="shared" ref="A1640:A1703" si="524">IF((E1640+H1640+K1640)&gt;0,"a","b")</f>
        <v>b</v>
      </c>
      <c r="C1640" s="12"/>
      <c r="D1640" s="17" t="s">
        <v>296</v>
      </c>
      <c r="E1640" s="10"/>
      <c r="F1640" s="10"/>
      <c r="G1640" s="10"/>
      <c r="H1640" s="113"/>
      <c r="I1640" s="113"/>
      <c r="J1640" s="113"/>
      <c r="K1640" s="113">
        <f t="shared" si="523"/>
        <v>0</v>
      </c>
      <c r="L1640" s="113"/>
      <c r="M1640" s="113"/>
      <c r="N1640" s="3">
        <v>14</v>
      </c>
      <c r="P1640" s="4"/>
      <c r="Q1640" s="4"/>
      <c r="R1640" s="4"/>
      <c r="S1640" s="4"/>
      <c r="T1640" s="4"/>
      <c r="U1640" s="4"/>
      <c r="V1640" s="4"/>
      <c r="W1640" s="4"/>
      <c r="X1640" s="4"/>
    </row>
    <row r="1641" spans="1:24" s="3" customFormat="1" hidden="1">
      <c r="A1641" s="3" t="str">
        <f t="shared" si="524"/>
        <v>b</v>
      </c>
      <c r="C1641" s="12"/>
      <c r="D1641" s="17" t="s">
        <v>297</v>
      </c>
      <c r="E1641" s="10">
        <f t="shared" ref="E1641:E1659" si="525">F1641+G1641</f>
        <v>0</v>
      </c>
      <c r="F1641" s="10"/>
      <c r="G1641" s="10"/>
      <c r="H1641" s="113">
        <f t="shared" ref="H1641:H1659" si="526">I1641+J1641</f>
        <v>0</v>
      </c>
      <c r="I1641" s="113"/>
      <c r="J1641" s="113"/>
      <c r="K1641" s="113">
        <f t="shared" si="523"/>
        <v>0</v>
      </c>
      <c r="L1641" s="113"/>
      <c r="M1641" s="113"/>
      <c r="N1641" s="3">
        <v>15</v>
      </c>
      <c r="P1641" s="4"/>
      <c r="Q1641" s="4"/>
      <c r="R1641" s="4"/>
      <c r="S1641" s="4"/>
      <c r="T1641" s="4"/>
      <c r="U1641" s="4"/>
      <c r="V1641" s="4"/>
      <c r="W1641" s="4"/>
      <c r="X1641" s="4"/>
    </row>
    <row r="1642" spans="1:24" s="3" customFormat="1" ht="14.25" hidden="1" customHeight="1">
      <c r="A1642" s="3" t="str">
        <f t="shared" si="524"/>
        <v>b</v>
      </c>
      <c r="C1642" s="12"/>
      <c r="D1642" s="17" t="s">
        <v>298</v>
      </c>
      <c r="E1642" s="10">
        <f t="shared" si="525"/>
        <v>0</v>
      </c>
      <c r="F1642" s="10"/>
      <c r="G1642" s="10"/>
      <c r="H1642" s="113">
        <f t="shared" si="526"/>
        <v>0</v>
      </c>
      <c r="I1642" s="113"/>
      <c r="J1642" s="113"/>
      <c r="K1642" s="113">
        <f t="shared" si="523"/>
        <v>0</v>
      </c>
      <c r="L1642" s="113"/>
      <c r="M1642" s="113"/>
      <c r="N1642" s="3">
        <v>16</v>
      </c>
      <c r="P1642" s="4"/>
      <c r="Q1642" s="4"/>
      <c r="R1642" s="4"/>
      <c r="S1642" s="4"/>
      <c r="T1642" s="4"/>
      <c r="U1642" s="4"/>
      <c r="V1642" s="4"/>
      <c r="W1642" s="4"/>
      <c r="X1642" s="4"/>
    </row>
    <row r="1643" spans="1:24" ht="22.5" customHeight="1">
      <c r="A1643" s="21" t="str">
        <f t="shared" si="524"/>
        <v>a</v>
      </c>
      <c r="C1643" s="28"/>
      <c r="D1643" s="17" t="s">
        <v>299</v>
      </c>
      <c r="E1643" s="10">
        <f t="shared" si="525"/>
        <v>138.87700000000001</v>
      </c>
      <c r="F1643" s="10">
        <v>138.87700000000001</v>
      </c>
      <c r="G1643" s="10"/>
      <c r="H1643" s="159">
        <f t="shared" si="526"/>
        <v>235.5</v>
      </c>
      <c r="I1643" s="159">
        <v>235.5</v>
      </c>
      <c r="J1643" s="159"/>
      <c r="K1643" s="113">
        <f t="shared" si="523"/>
        <v>74.617999999999995</v>
      </c>
      <c r="L1643" s="113">
        <v>74.617999999999995</v>
      </c>
      <c r="M1643" s="113"/>
      <c r="N1643" s="3">
        <v>17</v>
      </c>
    </row>
    <row r="1644" spans="1:24" s="3" customFormat="1" ht="13.5" customHeight="1">
      <c r="A1644" s="3" t="str">
        <f t="shared" si="524"/>
        <v>a</v>
      </c>
      <c r="C1644" s="12"/>
      <c r="D1644" s="17" t="s">
        <v>300</v>
      </c>
      <c r="E1644" s="10">
        <f t="shared" si="525"/>
        <v>5.85</v>
      </c>
      <c r="F1644" s="10">
        <v>5.85</v>
      </c>
      <c r="G1644" s="10"/>
      <c r="H1644" s="159">
        <f t="shared" si="526"/>
        <v>3.55</v>
      </c>
      <c r="I1644" s="159">
        <v>3.55</v>
      </c>
      <c r="J1644" s="159"/>
      <c r="K1644" s="113">
        <f t="shared" si="523"/>
        <v>3.55</v>
      </c>
      <c r="L1644" s="113">
        <v>3.55</v>
      </c>
      <c r="M1644" s="113"/>
      <c r="N1644" s="3">
        <v>18</v>
      </c>
      <c r="P1644" s="4"/>
      <c r="Q1644" s="4"/>
      <c r="R1644" s="4"/>
      <c r="S1644" s="4"/>
      <c r="T1644" s="4"/>
      <c r="U1644" s="4"/>
      <c r="V1644" s="4"/>
      <c r="W1644" s="4"/>
      <c r="X1644" s="4"/>
    </row>
    <row r="1645" spans="1:24" s="3" customFormat="1" ht="12.75" hidden="1" customHeight="1">
      <c r="A1645" s="3" t="str">
        <f t="shared" si="524"/>
        <v>b</v>
      </c>
      <c r="C1645" s="12"/>
      <c r="D1645" s="18" t="s">
        <v>21</v>
      </c>
      <c r="E1645" s="9">
        <f t="shared" si="525"/>
        <v>0</v>
      </c>
      <c r="F1645" s="9"/>
      <c r="G1645" s="9"/>
      <c r="H1645" s="112">
        <f t="shared" si="526"/>
        <v>0</v>
      </c>
      <c r="I1645" s="112"/>
      <c r="J1645" s="112"/>
      <c r="K1645" s="112">
        <f t="shared" si="523"/>
        <v>0</v>
      </c>
      <c r="L1645" s="112"/>
      <c r="M1645" s="112"/>
      <c r="N1645" s="3">
        <v>19</v>
      </c>
      <c r="P1645" s="4"/>
      <c r="Q1645" s="4"/>
      <c r="R1645" s="4"/>
      <c r="S1645" s="4"/>
      <c r="T1645" s="4"/>
      <c r="U1645" s="4"/>
      <c r="V1645" s="4"/>
      <c r="W1645" s="4"/>
      <c r="X1645" s="4"/>
    </row>
    <row r="1646" spans="1:24" s="3" customFormat="1" ht="14.25" hidden="1" customHeight="1">
      <c r="A1646" s="3" t="str">
        <f t="shared" si="524"/>
        <v>b</v>
      </c>
      <c r="C1646" s="12"/>
      <c r="D1646" s="18" t="s">
        <v>120</v>
      </c>
      <c r="E1646" s="9">
        <f t="shared" si="525"/>
        <v>0</v>
      </c>
      <c r="F1646" s="9"/>
      <c r="G1646" s="9"/>
      <c r="H1646" s="112">
        <f t="shared" si="526"/>
        <v>0</v>
      </c>
      <c r="I1646" s="112"/>
      <c r="J1646" s="112"/>
      <c r="K1646" s="112">
        <f t="shared" si="523"/>
        <v>0</v>
      </c>
      <c r="L1646" s="112"/>
      <c r="M1646" s="112"/>
      <c r="N1646" s="3">
        <v>20</v>
      </c>
      <c r="P1646" s="4"/>
      <c r="Q1646" s="4"/>
      <c r="R1646" s="4"/>
      <c r="S1646" s="4"/>
      <c r="T1646" s="4"/>
      <c r="U1646" s="4"/>
      <c r="V1646" s="4"/>
      <c r="W1646" s="4"/>
      <c r="X1646" s="4"/>
    </row>
    <row r="1647" spans="1:24" ht="22.5">
      <c r="A1647" s="21" t="str">
        <f t="shared" si="524"/>
        <v>a</v>
      </c>
      <c r="B1647" s="21" t="s">
        <v>114</v>
      </c>
      <c r="C1647" s="7" t="s">
        <v>430</v>
      </c>
      <c r="D1647" s="22" t="s">
        <v>429</v>
      </c>
      <c r="E1647" s="176">
        <f t="shared" si="525"/>
        <v>9</v>
      </c>
      <c r="F1647" s="176">
        <f>F1649+F1665+F1666</f>
        <v>9</v>
      </c>
      <c r="G1647" s="5">
        <f>G1649+G1665+G1666</f>
        <v>0</v>
      </c>
      <c r="H1647" s="157">
        <f t="shared" si="526"/>
        <v>12.5</v>
      </c>
      <c r="I1647" s="157">
        <f>I1649+I1665+I1666</f>
        <v>12.5</v>
      </c>
      <c r="J1647" s="157">
        <f>J1649+J1665+J1666</f>
        <v>0</v>
      </c>
      <c r="K1647" s="110">
        <f t="shared" si="523"/>
        <v>3.4</v>
      </c>
      <c r="L1647" s="110">
        <f>L1649+L1665+L1666</f>
        <v>3.4</v>
      </c>
      <c r="M1647" s="110">
        <f>M1649+M1665+M1666</f>
        <v>0</v>
      </c>
      <c r="N1647" s="3">
        <v>1</v>
      </c>
    </row>
    <row r="1648" spans="1:24" s="3" customFormat="1">
      <c r="A1648" s="3" t="str">
        <f t="shared" si="524"/>
        <v>b</v>
      </c>
      <c r="C1648" s="12"/>
      <c r="D1648" s="19" t="s">
        <v>99</v>
      </c>
      <c r="E1648" s="8">
        <f t="shared" si="525"/>
        <v>0</v>
      </c>
      <c r="F1648" s="8"/>
      <c r="G1648" s="8"/>
      <c r="H1648" s="204">
        <f t="shared" si="526"/>
        <v>0</v>
      </c>
      <c r="I1648" s="204"/>
      <c r="J1648" s="204"/>
      <c r="K1648" s="111">
        <f t="shared" si="523"/>
        <v>0</v>
      </c>
      <c r="L1648" s="111"/>
      <c r="M1648" s="111"/>
      <c r="N1648" s="3">
        <v>2</v>
      </c>
      <c r="P1648" s="4"/>
      <c r="Q1648" s="4"/>
      <c r="R1648" s="4"/>
      <c r="S1648" s="4"/>
      <c r="T1648" s="4"/>
      <c r="U1648" s="4"/>
      <c r="V1648" s="4"/>
      <c r="W1648" s="4"/>
      <c r="X1648" s="4"/>
    </row>
    <row r="1649" spans="1:24">
      <c r="A1649" s="21" t="str">
        <f t="shared" si="524"/>
        <v>a</v>
      </c>
      <c r="C1649" s="28"/>
      <c r="D1649" s="23" t="s">
        <v>5</v>
      </c>
      <c r="E1649" s="9">
        <f t="shared" si="525"/>
        <v>9</v>
      </c>
      <c r="F1649" s="9">
        <f>F1650+F1651+F1661+F1662+F1663+F1664</f>
        <v>9</v>
      </c>
      <c r="G1649" s="9">
        <f>G1650+G1651+G1661+G1662+G1663+G1664</f>
        <v>0</v>
      </c>
      <c r="H1649" s="158">
        <f t="shared" si="526"/>
        <v>12.5</v>
      </c>
      <c r="I1649" s="158">
        <f>I1650+I1651+I1661+I1662+I1663+I1664</f>
        <v>12.5</v>
      </c>
      <c r="J1649" s="158">
        <f>J1650+J1651+J1661+J1662+J1663+J1664</f>
        <v>0</v>
      </c>
      <c r="K1649" s="112">
        <f t="shared" si="523"/>
        <v>3.4</v>
      </c>
      <c r="L1649" s="112">
        <f>L1650+L1651+L1661+L1662+L1663+L1664</f>
        <v>3.4</v>
      </c>
      <c r="M1649" s="112">
        <f>M1650+M1651+M1661+M1662+M1663+M1664</f>
        <v>0</v>
      </c>
      <c r="N1649" s="3">
        <v>3</v>
      </c>
    </row>
    <row r="1650" spans="1:24" s="3" customFormat="1" hidden="1">
      <c r="A1650" s="3" t="str">
        <f t="shared" si="524"/>
        <v>b</v>
      </c>
      <c r="C1650" s="12"/>
      <c r="D1650" s="17" t="s">
        <v>301</v>
      </c>
      <c r="E1650" s="10">
        <f t="shared" si="525"/>
        <v>0</v>
      </c>
      <c r="F1650" s="10"/>
      <c r="G1650" s="10"/>
      <c r="H1650" s="113">
        <f t="shared" si="526"/>
        <v>0</v>
      </c>
      <c r="I1650" s="113"/>
      <c r="J1650" s="113"/>
      <c r="K1650" s="113">
        <f t="shared" si="523"/>
        <v>0</v>
      </c>
      <c r="L1650" s="113"/>
      <c r="M1650" s="113"/>
      <c r="N1650" s="3">
        <v>4</v>
      </c>
      <c r="P1650" s="4">
        <f>K1650-H1650</f>
        <v>0</v>
      </c>
      <c r="Q1650" s="4">
        <f>K1650-E1650</f>
        <v>0</v>
      </c>
      <c r="R1650" s="4">
        <f>H1650-E1650</f>
        <v>0</v>
      </c>
      <c r="S1650" s="4"/>
      <c r="T1650" s="4"/>
      <c r="U1650" s="4"/>
      <c r="V1650" s="4"/>
      <c r="W1650" s="4"/>
      <c r="X1650" s="4"/>
    </row>
    <row r="1651" spans="1:24" s="3" customFormat="1" hidden="1">
      <c r="A1651" s="3" t="str">
        <f t="shared" si="524"/>
        <v>b</v>
      </c>
      <c r="C1651" s="12"/>
      <c r="D1651" s="17" t="s">
        <v>295</v>
      </c>
      <c r="E1651" s="10">
        <f t="shared" si="525"/>
        <v>0</v>
      </c>
      <c r="F1651" s="10">
        <f>F1652+F1653+F1654+F1655+F1656+F1657+F1658+F1659</f>
        <v>0</v>
      </c>
      <c r="G1651" s="10">
        <f>G1652+G1653+G1654+G1655+G1656+G1657+G1658+G1659</f>
        <v>0</v>
      </c>
      <c r="H1651" s="113">
        <f t="shared" si="526"/>
        <v>0</v>
      </c>
      <c r="I1651" s="113">
        <f>I1652+I1653+I1654+I1655+I1656+I1657+I1658+I1659</f>
        <v>0</v>
      </c>
      <c r="J1651" s="113">
        <f>J1652+J1653+J1654+J1655+J1656+J1657+J1658+J1659</f>
        <v>0</v>
      </c>
      <c r="K1651" s="113">
        <f t="shared" si="523"/>
        <v>0</v>
      </c>
      <c r="L1651" s="113">
        <f>L1652+L1653+L1654+L1655+L1656+L1657+L1658+L1659</f>
        <v>0</v>
      </c>
      <c r="M1651" s="113">
        <f>M1652+M1653+M1654+M1655+M1656+M1657+M1658+M1659</f>
        <v>0</v>
      </c>
      <c r="N1651" s="3">
        <v>5</v>
      </c>
      <c r="P1651" s="4"/>
      <c r="Q1651" s="4"/>
      <c r="R1651" s="4"/>
      <c r="S1651" s="4"/>
      <c r="T1651" s="4"/>
      <c r="U1651" s="4"/>
      <c r="V1651" s="4"/>
      <c r="W1651" s="4"/>
      <c r="X1651" s="4"/>
    </row>
    <row r="1652" spans="1:24" s="3" customFormat="1" ht="22.5" hidden="1">
      <c r="A1652" s="3" t="s">
        <v>289</v>
      </c>
      <c r="C1652" s="12"/>
      <c r="D1652" s="16" t="s">
        <v>290</v>
      </c>
      <c r="E1652" s="5">
        <f t="shared" si="525"/>
        <v>0</v>
      </c>
      <c r="F1652" s="5"/>
      <c r="G1652" s="5"/>
      <c r="H1652" s="110">
        <f t="shared" si="526"/>
        <v>0</v>
      </c>
      <c r="I1652" s="110"/>
      <c r="J1652" s="110"/>
      <c r="K1652" s="110">
        <f t="shared" si="523"/>
        <v>0</v>
      </c>
      <c r="L1652" s="110"/>
      <c r="M1652" s="110"/>
      <c r="N1652" s="3">
        <v>6</v>
      </c>
      <c r="P1652" s="4"/>
      <c r="Q1652" s="4"/>
      <c r="R1652" s="4"/>
      <c r="S1652" s="4"/>
      <c r="T1652" s="4"/>
      <c r="U1652" s="4"/>
      <c r="V1652" s="4"/>
      <c r="W1652" s="4"/>
      <c r="X1652" s="4"/>
    </row>
    <row r="1653" spans="1:24" s="3" customFormat="1" hidden="1">
      <c r="A1653" s="3" t="s">
        <v>289</v>
      </c>
      <c r="C1653" s="12"/>
      <c r="D1653" s="16" t="s">
        <v>102</v>
      </c>
      <c r="E1653" s="5">
        <f t="shared" si="525"/>
        <v>0</v>
      </c>
      <c r="F1653" s="5"/>
      <c r="G1653" s="5"/>
      <c r="H1653" s="110">
        <f t="shared" si="526"/>
        <v>0</v>
      </c>
      <c r="I1653" s="110"/>
      <c r="J1653" s="110"/>
      <c r="K1653" s="110">
        <f t="shared" si="523"/>
        <v>0</v>
      </c>
      <c r="L1653" s="110"/>
      <c r="M1653" s="110"/>
      <c r="N1653" s="3">
        <v>7</v>
      </c>
      <c r="P1653" s="4"/>
      <c r="Q1653" s="4"/>
      <c r="R1653" s="4"/>
      <c r="S1653" s="4"/>
      <c r="T1653" s="4"/>
      <c r="U1653" s="4"/>
      <c r="V1653" s="4"/>
      <c r="W1653" s="4"/>
      <c r="X1653" s="4"/>
    </row>
    <row r="1654" spans="1:24" s="3" customFormat="1" hidden="1">
      <c r="A1654" s="3" t="s">
        <v>289</v>
      </c>
      <c r="C1654" s="12"/>
      <c r="D1654" s="16" t="s">
        <v>101</v>
      </c>
      <c r="E1654" s="5">
        <f t="shared" si="525"/>
        <v>0</v>
      </c>
      <c r="F1654" s="5"/>
      <c r="G1654" s="5"/>
      <c r="H1654" s="110">
        <f t="shared" si="526"/>
        <v>0</v>
      </c>
      <c r="I1654" s="110"/>
      <c r="J1654" s="110"/>
      <c r="K1654" s="110">
        <f t="shared" si="523"/>
        <v>0</v>
      </c>
      <c r="L1654" s="110"/>
      <c r="M1654" s="110"/>
      <c r="N1654" s="3">
        <v>8</v>
      </c>
      <c r="P1654" s="4"/>
      <c r="Q1654" s="4"/>
      <c r="R1654" s="4"/>
      <c r="S1654" s="4"/>
      <c r="T1654" s="4"/>
      <c r="U1654" s="4"/>
      <c r="V1654" s="4"/>
      <c r="W1654" s="4"/>
      <c r="X1654" s="4"/>
    </row>
    <row r="1655" spans="1:24" s="3" customFormat="1" hidden="1">
      <c r="A1655" s="3" t="s">
        <v>289</v>
      </c>
      <c r="C1655" s="12"/>
      <c r="D1655" s="16" t="s">
        <v>291</v>
      </c>
      <c r="E1655" s="5">
        <f t="shared" si="525"/>
        <v>0</v>
      </c>
      <c r="F1655" s="5"/>
      <c r="G1655" s="5"/>
      <c r="H1655" s="110">
        <f t="shared" si="526"/>
        <v>0</v>
      </c>
      <c r="I1655" s="110"/>
      <c r="J1655" s="110"/>
      <c r="K1655" s="110">
        <f t="shared" si="523"/>
        <v>0</v>
      </c>
      <c r="L1655" s="110"/>
      <c r="M1655" s="110"/>
      <c r="N1655" s="3">
        <v>9</v>
      </c>
      <c r="P1655" s="4"/>
      <c r="Q1655" s="4"/>
      <c r="R1655" s="4"/>
      <c r="S1655" s="4"/>
      <c r="T1655" s="4"/>
      <c r="U1655" s="4"/>
      <c r="V1655" s="4"/>
      <c r="W1655" s="4"/>
      <c r="X1655" s="4"/>
    </row>
    <row r="1656" spans="1:24" s="3" customFormat="1" hidden="1">
      <c r="A1656" s="3" t="s">
        <v>289</v>
      </c>
      <c r="C1656" s="12"/>
      <c r="D1656" s="16" t="s">
        <v>100</v>
      </c>
      <c r="E1656" s="5">
        <f t="shared" si="525"/>
        <v>0</v>
      </c>
      <c r="F1656" s="5"/>
      <c r="G1656" s="5"/>
      <c r="H1656" s="110">
        <f t="shared" si="526"/>
        <v>0</v>
      </c>
      <c r="I1656" s="110"/>
      <c r="J1656" s="110"/>
      <c r="K1656" s="110">
        <f t="shared" si="523"/>
        <v>0</v>
      </c>
      <c r="L1656" s="110"/>
      <c r="M1656" s="110"/>
      <c r="N1656" s="3">
        <v>10</v>
      </c>
      <c r="P1656" s="4"/>
      <c r="Q1656" s="4"/>
      <c r="R1656" s="4"/>
      <c r="S1656" s="4"/>
      <c r="T1656" s="4"/>
      <c r="U1656" s="4"/>
      <c r="V1656" s="4"/>
      <c r="W1656" s="4"/>
      <c r="X1656" s="4"/>
    </row>
    <row r="1657" spans="1:24" s="3" customFormat="1" ht="33.75" hidden="1">
      <c r="A1657" s="3" t="s">
        <v>289</v>
      </c>
      <c r="C1657" s="12"/>
      <c r="D1657" s="16" t="s">
        <v>292</v>
      </c>
      <c r="E1657" s="5">
        <f t="shared" si="525"/>
        <v>0</v>
      </c>
      <c r="F1657" s="5"/>
      <c r="G1657" s="5"/>
      <c r="H1657" s="110">
        <f t="shared" si="526"/>
        <v>0</v>
      </c>
      <c r="I1657" s="110"/>
      <c r="J1657" s="110"/>
      <c r="K1657" s="110">
        <f t="shared" si="523"/>
        <v>0</v>
      </c>
      <c r="L1657" s="110"/>
      <c r="M1657" s="110"/>
      <c r="N1657" s="3">
        <v>11</v>
      </c>
      <c r="P1657" s="4"/>
      <c r="Q1657" s="4"/>
      <c r="R1657" s="4"/>
      <c r="S1657" s="4"/>
      <c r="T1657" s="4"/>
      <c r="U1657" s="4"/>
      <c r="V1657" s="4"/>
      <c r="W1657" s="4"/>
      <c r="X1657" s="4"/>
    </row>
    <row r="1658" spans="1:24" s="3" customFormat="1" ht="33.75" hidden="1">
      <c r="A1658" s="3" t="s">
        <v>289</v>
      </c>
      <c r="C1658" s="12"/>
      <c r="D1658" s="16" t="s">
        <v>293</v>
      </c>
      <c r="E1658" s="5">
        <f t="shared" si="525"/>
        <v>0</v>
      </c>
      <c r="F1658" s="5"/>
      <c r="G1658" s="5"/>
      <c r="H1658" s="110">
        <f t="shared" si="526"/>
        <v>0</v>
      </c>
      <c r="I1658" s="110"/>
      <c r="J1658" s="110"/>
      <c r="K1658" s="110">
        <f t="shared" si="523"/>
        <v>0</v>
      </c>
      <c r="L1658" s="110"/>
      <c r="M1658" s="110"/>
      <c r="N1658" s="3">
        <v>12</v>
      </c>
      <c r="P1658" s="4"/>
      <c r="Q1658" s="4"/>
      <c r="R1658" s="4"/>
      <c r="S1658" s="4"/>
      <c r="T1658" s="4"/>
      <c r="U1658" s="4"/>
      <c r="V1658" s="4"/>
      <c r="W1658" s="4"/>
      <c r="X1658" s="4"/>
    </row>
    <row r="1659" spans="1:24" s="3" customFormat="1" ht="17.25" hidden="1" customHeight="1">
      <c r="A1659" s="3" t="s">
        <v>289</v>
      </c>
      <c r="C1659" s="12"/>
      <c r="D1659" s="16" t="s">
        <v>294</v>
      </c>
      <c r="E1659" s="5">
        <f t="shared" si="525"/>
        <v>0</v>
      </c>
      <c r="F1659" s="5"/>
      <c r="G1659" s="5"/>
      <c r="H1659" s="110">
        <f t="shared" si="526"/>
        <v>0</v>
      </c>
      <c r="I1659" s="110"/>
      <c r="J1659" s="110"/>
      <c r="K1659" s="110">
        <f t="shared" si="523"/>
        <v>0</v>
      </c>
      <c r="L1659" s="110"/>
      <c r="M1659" s="110"/>
      <c r="N1659" s="3">
        <v>13</v>
      </c>
      <c r="P1659" s="4"/>
      <c r="Q1659" s="4"/>
      <c r="R1659" s="4"/>
      <c r="S1659" s="4"/>
      <c r="T1659" s="4"/>
      <c r="U1659" s="4"/>
      <c r="V1659" s="4"/>
      <c r="W1659" s="4"/>
      <c r="X1659" s="4"/>
    </row>
    <row r="1660" spans="1:24" s="3" customFormat="1" hidden="1">
      <c r="A1660" s="3" t="str">
        <f t="shared" si="524"/>
        <v>b</v>
      </c>
      <c r="C1660" s="12"/>
      <c r="D1660" s="17" t="s">
        <v>296</v>
      </c>
      <c r="E1660" s="10"/>
      <c r="F1660" s="10"/>
      <c r="G1660" s="10"/>
      <c r="H1660" s="113"/>
      <c r="I1660" s="113"/>
      <c r="J1660" s="113"/>
      <c r="K1660" s="113">
        <f t="shared" si="523"/>
        <v>0</v>
      </c>
      <c r="L1660" s="113"/>
      <c r="M1660" s="113"/>
      <c r="N1660" s="3">
        <v>14</v>
      </c>
      <c r="P1660" s="4"/>
      <c r="Q1660" s="4"/>
      <c r="R1660" s="4"/>
      <c r="S1660" s="4"/>
      <c r="T1660" s="4"/>
      <c r="U1660" s="4"/>
      <c r="V1660" s="4"/>
      <c r="W1660" s="4"/>
      <c r="X1660" s="4"/>
    </row>
    <row r="1661" spans="1:24" s="3" customFormat="1" hidden="1">
      <c r="A1661" s="3" t="str">
        <f t="shared" si="524"/>
        <v>b</v>
      </c>
      <c r="C1661" s="12"/>
      <c r="D1661" s="17" t="s">
        <v>297</v>
      </c>
      <c r="E1661" s="10">
        <f t="shared" ref="E1661:E1666" si="527">F1661+G1661</f>
        <v>0</v>
      </c>
      <c r="F1661" s="10"/>
      <c r="G1661" s="10"/>
      <c r="H1661" s="113">
        <f t="shared" ref="H1661:H1666" si="528">I1661+J1661</f>
        <v>0</v>
      </c>
      <c r="I1661" s="113"/>
      <c r="J1661" s="113"/>
      <c r="K1661" s="113">
        <f t="shared" si="523"/>
        <v>0</v>
      </c>
      <c r="L1661" s="113"/>
      <c r="M1661" s="113"/>
      <c r="N1661" s="3">
        <v>15</v>
      </c>
      <c r="P1661" s="4"/>
      <c r="Q1661" s="4"/>
      <c r="R1661" s="4"/>
      <c r="S1661" s="4"/>
      <c r="T1661" s="4"/>
      <c r="U1661" s="4"/>
      <c r="V1661" s="4"/>
      <c r="W1661" s="4"/>
      <c r="X1661" s="4"/>
    </row>
    <row r="1662" spans="1:24" s="3" customFormat="1" hidden="1">
      <c r="A1662" s="3" t="str">
        <f t="shared" si="524"/>
        <v>b</v>
      </c>
      <c r="C1662" s="12"/>
      <c r="D1662" s="17" t="s">
        <v>298</v>
      </c>
      <c r="E1662" s="10">
        <f t="shared" si="527"/>
        <v>0</v>
      </c>
      <c r="F1662" s="10"/>
      <c r="G1662" s="10"/>
      <c r="H1662" s="113">
        <f t="shared" si="528"/>
        <v>0</v>
      </c>
      <c r="I1662" s="113"/>
      <c r="J1662" s="113"/>
      <c r="K1662" s="113">
        <f t="shared" si="523"/>
        <v>0</v>
      </c>
      <c r="L1662" s="113"/>
      <c r="M1662" s="113"/>
      <c r="N1662" s="3">
        <v>16</v>
      </c>
      <c r="P1662" s="4"/>
      <c r="Q1662" s="4"/>
      <c r="R1662" s="4"/>
      <c r="S1662" s="4"/>
      <c r="T1662" s="4"/>
      <c r="U1662" s="4"/>
      <c r="V1662" s="4"/>
      <c r="W1662" s="4"/>
      <c r="X1662" s="4"/>
    </row>
    <row r="1663" spans="1:24" ht="12" customHeight="1">
      <c r="A1663" s="21" t="str">
        <f t="shared" si="524"/>
        <v>a</v>
      </c>
      <c r="C1663" s="28"/>
      <c r="D1663" s="17" t="s">
        <v>299</v>
      </c>
      <c r="E1663" s="10">
        <f t="shared" si="527"/>
        <v>9</v>
      </c>
      <c r="F1663" s="10">
        <v>9</v>
      </c>
      <c r="G1663" s="10"/>
      <c r="H1663" s="159">
        <f t="shared" si="528"/>
        <v>12.5</v>
      </c>
      <c r="I1663" s="159">
        <v>12.5</v>
      </c>
      <c r="J1663" s="159"/>
      <c r="K1663" s="113">
        <f t="shared" si="523"/>
        <v>3.4</v>
      </c>
      <c r="L1663" s="113">
        <v>3.4</v>
      </c>
      <c r="M1663" s="113"/>
      <c r="N1663" s="3">
        <v>17</v>
      </c>
    </row>
    <row r="1664" spans="1:24" ht="0.75" hidden="1" customHeight="1">
      <c r="A1664" s="21" t="str">
        <f t="shared" si="524"/>
        <v>b</v>
      </c>
      <c r="C1664" s="28"/>
      <c r="D1664" s="17" t="s">
        <v>300</v>
      </c>
      <c r="E1664" s="10">
        <f t="shared" si="527"/>
        <v>0</v>
      </c>
      <c r="F1664" s="10"/>
      <c r="G1664" s="10"/>
      <c r="H1664" s="113">
        <f t="shared" si="528"/>
        <v>0</v>
      </c>
      <c r="I1664" s="113"/>
      <c r="J1664" s="113"/>
      <c r="K1664" s="113">
        <f t="shared" si="523"/>
        <v>0</v>
      </c>
      <c r="L1664" s="113"/>
      <c r="M1664" s="113"/>
      <c r="N1664" s="3">
        <v>18</v>
      </c>
    </row>
    <row r="1665" spans="1:24" s="3" customFormat="1" hidden="1">
      <c r="A1665" s="3" t="str">
        <f t="shared" si="524"/>
        <v>b</v>
      </c>
      <c r="C1665" s="12"/>
      <c r="D1665" s="18" t="s">
        <v>21</v>
      </c>
      <c r="E1665" s="9">
        <f t="shared" si="527"/>
        <v>0</v>
      </c>
      <c r="F1665" s="9"/>
      <c r="G1665" s="9"/>
      <c r="H1665" s="112">
        <f t="shared" si="528"/>
        <v>0</v>
      </c>
      <c r="I1665" s="112"/>
      <c r="J1665" s="112"/>
      <c r="K1665" s="112">
        <f t="shared" si="523"/>
        <v>0</v>
      </c>
      <c r="L1665" s="112"/>
      <c r="M1665" s="112"/>
      <c r="N1665" s="3">
        <v>19</v>
      </c>
      <c r="P1665" s="4"/>
      <c r="Q1665" s="4"/>
      <c r="R1665" s="4"/>
      <c r="S1665" s="4"/>
      <c r="T1665" s="4"/>
      <c r="U1665" s="4"/>
      <c r="V1665" s="4"/>
      <c r="W1665" s="4"/>
      <c r="X1665" s="4"/>
    </row>
    <row r="1666" spans="1:24" s="3" customFormat="1" ht="9.75" hidden="1" customHeight="1">
      <c r="A1666" s="3" t="str">
        <f t="shared" si="524"/>
        <v>b</v>
      </c>
      <c r="C1666" s="12"/>
      <c r="D1666" s="18" t="s">
        <v>120</v>
      </c>
      <c r="E1666" s="9">
        <f t="shared" si="527"/>
        <v>0</v>
      </c>
      <c r="F1666" s="9"/>
      <c r="G1666" s="9"/>
      <c r="H1666" s="112">
        <f t="shared" si="528"/>
        <v>0</v>
      </c>
      <c r="I1666" s="112"/>
      <c r="J1666" s="112"/>
      <c r="K1666" s="112">
        <f t="shared" si="523"/>
        <v>0</v>
      </c>
      <c r="L1666" s="112"/>
      <c r="M1666" s="112"/>
      <c r="N1666" s="3">
        <v>20</v>
      </c>
      <c r="P1666" s="4"/>
      <c r="Q1666" s="4"/>
      <c r="R1666" s="4"/>
      <c r="S1666" s="4"/>
      <c r="T1666" s="4"/>
      <c r="U1666" s="4"/>
      <c r="V1666" s="4"/>
      <c r="W1666" s="4"/>
      <c r="X1666" s="4"/>
    </row>
    <row r="1667" spans="1:24" ht="0.75" hidden="1" customHeight="1">
      <c r="A1667" s="21" t="str">
        <f t="shared" si="524"/>
        <v>b</v>
      </c>
      <c r="B1667" s="21" t="s">
        <v>114</v>
      </c>
      <c r="C1667" s="7" t="s">
        <v>282</v>
      </c>
      <c r="D1667" s="22" t="s">
        <v>442</v>
      </c>
      <c r="E1667" s="14">
        <f t="shared" ref="E1667:E1679" si="529">F1667+G1667</f>
        <v>0</v>
      </c>
      <c r="F1667" s="5">
        <f>F1669+F1685+F1686</f>
        <v>0</v>
      </c>
      <c r="G1667" s="5">
        <f>G1669+G1685+G1686</f>
        <v>0</v>
      </c>
      <c r="H1667" s="110">
        <f t="shared" ref="H1667:H1679" si="530">I1667+J1667</f>
        <v>0</v>
      </c>
      <c r="I1667" s="110">
        <f>I1669+I1685+I1686</f>
        <v>0</v>
      </c>
      <c r="J1667" s="110">
        <f>J1669+J1685+J1686</f>
        <v>0</v>
      </c>
      <c r="K1667" s="110">
        <f t="shared" si="523"/>
        <v>0</v>
      </c>
      <c r="L1667" s="110">
        <f>L1669+L1685+L1686</f>
        <v>0</v>
      </c>
      <c r="M1667" s="110">
        <f>M1669+M1685+M1686</f>
        <v>0</v>
      </c>
      <c r="N1667" s="3">
        <v>1</v>
      </c>
    </row>
    <row r="1668" spans="1:24" s="3" customFormat="1" hidden="1">
      <c r="A1668" s="3" t="str">
        <f t="shared" si="524"/>
        <v>b</v>
      </c>
      <c r="C1668" s="12"/>
      <c r="D1668" s="19" t="s">
        <v>99</v>
      </c>
      <c r="E1668" s="8">
        <f t="shared" si="529"/>
        <v>0</v>
      </c>
      <c r="F1668" s="8"/>
      <c r="G1668" s="8"/>
      <c r="H1668" s="111">
        <f t="shared" si="530"/>
        <v>0</v>
      </c>
      <c r="I1668" s="111"/>
      <c r="J1668" s="111"/>
      <c r="K1668" s="111">
        <f t="shared" si="523"/>
        <v>0</v>
      </c>
      <c r="L1668" s="111"/>
      <c r="M1668" s="111"/>
      <c r="N1668" s="3">
        <v>2</v>
      </c>
      <c r="P1668" s="4"/>
      <c r="Q1668" s="4"/>
      <c r="R1668" s="4"/>
      <c r="S1668" s="4"/>
      <c r="T1668" s="4"/>
      <c r="U1668" s="4"/>
      <c r="V1668" s="4"/>
      <c r="W1668" s="4"/>
      <c r="X1668" s="4"/>
    </row>
    <row r="1669" spans="1:24" hidden="1">
      <c r="A1669" s="21" t="str">
        <f t="shared" si="524"/>
        <v>b</v>
      </c>
      <c r="C1669" s="28"/>
      <c r="D1669" s="23" t="s">
        <v>5</v>
      </c>
      <c r="E1669" s="9">
        <f t="shared" si="529"/>
        <v>0</v>
      </c>
      <c r="F1669" s="9">
        <f>F1670+F1671+F1681+F1682+F1683+F1684</f>
        <v>0</v>
      </c>
      <c r="G1669" s="9">
        <f>G1670+G1671+G1681+G1682+G1683+G1684</f>
        <v>0</v>
      </c>
      <c r="H1669" s="112">
        <f t="shared" si="530"/>
        <v>0</v>
      </c>
      <c r="I1669" s="112">
        <f>I1670+I1671+I1681+I1682+I1683+I1684</f>
        <v>0</v>
      </c>
      <c r="J1669" s="112">
        <f>J1670+J1671+J1681+J1682+J1683+J1684</f>
        <v>0</v>
      </c>
      <c r="K1669" s="112">
        <f t="shared" si="523"/>
        <v>0</v>
      </c>
      <c r="L1669" s="112">
        <f>L1670+L1671+L1681+L1682+L1683+L1684</f>
        <v>0</v>
      </c>
      <c r="M1669" s="112">
        <f>M1670+M1671+M1681+M1682+M1683+M1684</f>
        <v>0</v>
      </c>
      <c r="N1669" s="3">
        <v>3</v>
      </c>
    </row>
    <row r="1670" spans="1:24" s="3" customFormat="1" hidden="1">
      <c r="A1670" s="3" t="str">
        <f t="shared" si="524"/>
        <v>b</v>
      </c>
      <c r="C1670" s="12"/>
      <c r="D1670" s="17" t="s">
        <v>301</v>
      </c>
      <c r="E1670" s="10">
        <f t="shared" si="529"/>
        <v>0</v>
      </c>
      <c r="F1670" s="10"/>
      <c r="G1670" s="10"/>
      <c r="H1670" s="113">
        <f t="shared" si="530"/>
        <v>0</v>
      </c>
      <c r="I1670" s="113"/>
      <c r="J1670" s="113"/>
      <c r="K1670" s="113">
        <f t="shared" si="523"/>
        <v>0</v>
      </c>
      <c r="L1670" s="113"/>
      <c r="M1670" s="113"/>
      <c r="N1670" s="3">
        <v>4</v>
      </c>
      <c r="P1670" s="4">
        <f>K1670-H1670</f>
        <v>0</v>
      </c>
      <c r="Q1670" s="4">
        <f>K1670-E1670</f>
        <v>0</v>
      </c>
      <c r="R1670" s="4">
        <f>H1670-E1670</f>
        <v>0</v>
      </c>
      <c r="S1670" s="4"/>
      <c r="T1670" s="4"/>
      <c r="U1670" s="4"/>
      <c r="V1670" s="4"/>
      <c r="W1670" s="4"/>
      <c r="X1670" s="4"/>
    </row>
    <row r="1671" spans="1:24" s="3" customFormat="1" hidden="1">
      <c r="A1671" s="3" t="str">
        <f t="shared" si="524"/>
        <v>b</v>
      </c>
      <c r="C1671" s="12"/>
      <c r="D1671" s="17" t="s">
        <v>295</v>
      </c>
      <c r="E1671" s="10">
        <f t="shared" si="529"/>
        <v>0</v>
      </c>
      <c r="F1671" s="10">
        <f>F1672+F1673+F1674+F1675+F1676+F1677+F1678+F1679</f>
        <v>0</v>
      </c>
      <c r="G1671" s="10">
        <f>G1672+G1673+G1674+G1675+G1676+G1677+G1678+G1679</f>
        <v>0</v>
      </c>
      <c r="H1671" s="113">
        <f t="shared" si="530"/>
        <v>0</v>
      </c>
      <c r="I1671" s="113">
        <f>I1672+I1673+I1674+I1675+I1676+I1677+I1678+I1679</f>
        <v>0</v>
      </c>
      <c r="J1671" s="113">
        <f>J1672+J1673+J1674+J1675+J1676+J1677+J1678+J1679</f>
        <v>0</v>
      </c>
      <c r="K1671" s="113">
        <f t="shared" si="523"/>
        <v>0</v>
      </c>
      <c r="L1671" s="113">
        <f>L1672+L1673+L1674+L1675+L1676+L1677+L1678+L1679</f>
        <v>0</v>
      </c>
      <c r="M1671" s="113">
        <f>M1672+M1673+M1674+M1675+M1676+M1677+M1678+M1679</f>
        <v>0</v>
      </c>
      <c r="N1671" s="3">
        <v>5</v>
      </c>
      <c r="P1671" s="4"/>
      <c r="Q1671" s="4"/>
      <c r="R1671" s="4"/>
      <c r="S1671" s="4"/>
      <c r="T1671" s="4"/>
      <c r="U1671" s="4"/>
      <c r="V1671" s="4"/>
      <c r="W1671" s="4"/>
      <c r="X1671" s="4"/>
    </row>
    <row r="1672" spans="1:24" s="3" customFormat="1" ht="22.5" hidden="1">
      <c r="A1672" s="3" t="s">
        <v>289</v>
      </c>
      <c r="C1672" s="12"/>
      <c r="D1672" s="16" t="s">
        <v>290</v>
      </c>
      <c r="E1672" s="5">
        <f t="shared" si="529"/>
        <v>0</v>
      </c>
      <c r="F1672" s="5"/>
      <c r="G1672" s="5"/>
      <c r="H1672" s="110">
        <f t="shared" si="530"/>
        <v>0</v>
      </c>
      <c r="I1672" s="110"/>
      <c r="J1672" s="110"/>
      <c r="K1672" s="110">
        <f t="shared" si="523"/>
        <v>0</v>
      </c>
      <c r="L1672" s="110"/>
      <c r="M1672" s="110"/>
      <c r="N1672" s="3">
        <v>6</v>
      </c>
      <c r="P1672" s="4"/>
      <c r="Q1672" s="4"/>
      <c r="R1672" s="4"/>
      <c r="S1672" s="4"/>
      <c r="T1672" s="4"/>
      <c r="U1672" s="4"/>
      <c r="V1672" s="4"/>
      <c r="W1672" s="4"/>
      <c r="X1672" s="4"/>
    </row>
    <row r="1673" spans="1:24" s="3" customFormat="1" hidden="1">
      <c r="A1673" s="3" t="s">
        <v>289</v>
      </c>
      <c r="C1673" s="12"/>
      <c r="D1673" s="16" t="s">
        <v>102</v>
      </c>
      <c r="E1673" s="5">
        <f t="shared" si="529"/>
        <v>0</v>
      </c>
      <c r="F1673" s="5"/>
      <c r="G1673" s="5"/>
      <c r="H1673" s="110">
        <f t="shared" si="530"/>
        <v>0</v>
      </c>
      <c r="I1673" s="110"/>
      <c r="J1673" s="110"/>
      <c r="K1673" s="110">
        <f t="shared" si="523"/>
        <v>0</v>
      </c>
      <c r="L1673" s="110"/>
      <c r="M1673" s="110"/>
      <c r="N1673" s="3">
        <v>7</v>
      </c>
      <c r="P1673" s="4"/>
      <c r="Q1673" s="4"/>
      <c r="R1673" s="4"/>
      <c r="S1673" s="4"/>
      <c r="T1673" s="4"/>
      <c r="U1673" s="4"/>
      <c r="V1673" s="4"/>
      <c r="W1673" s="4"/>
      <c r="X1673" s="4"/>
    </row>
    <row r="1674" spans="1:24" s="3" customFormat="1" hidden="1">
      <c r="A1674" s="3" t="s">
        <v>289</v>
      </c>
      <c r="C1674" s="12"/>
      <c r="D1674" s="16" t="s">
        <v>101</v>
      </c>
      <c r="E1674" s="5">
        <f t="shared" si="529"/>
        <v>0</v>
      </c>
      <c r="F1674" s="5"/>
      <c r="G1674" s="5"/>
      <c r="H1674" s="110">
        <f t="shared" si="530"/>
        <v>0</v>
      </c>
      <c r="I1674" s="110"/>
      <c r="J1674" s="110"/>
      <c r="K1674" s="110">
        <f t="shared" si="523"/>
        <v>0</v>
      </c>
      <c r="L1674" s="110"/>
      <c r="M1674" s="110"/>
      <c r="N1674" s="3">
        <v>8</v>
      </c>
      <c r="P1674" s="4"/>
      <c r="Q1674" s="4"/>
      <c r="R1674" s="4"/>
      <c r="S1674" s="4"/>
      <c r="T1674" s="4"/>
      <c r="U1674" s="4"/>
      <c r="V1674" s="4"/>
      <c r="W1674" s="4"/>
      <c r="X1674" s="4"/>
    </row>
    <row r="1675" spans="1:24" s="3" customFormat="1" hidden="1">
      <c r="A1675" s="3" t="s">
        <v>289</v>
      </c>
      <c r="C1675" s="12"/>
      <c r="D1675" s="16" t="s">
        <v>291</v>
      </c>
      <c r="E1675" s="5">
        <f t="shared" si="529"/>
        <v>0</v>
      </c>
      <c r="F1675" s="5"/>
      <c r="G1675" s="5"/>
      <c r="H1675" s="110">
        <f t="shared" si="530"/>
        <v>0</v>
      </c>
      <c r="I1675" s="110"/>
      <c r="J1675" s="110"/>
      <c r="K1675" s="110">
        <f t="shared" si="523"/>
        <v>0</v>
      </c>
      <c r="L1675" s="110"/>
      <c r="M1675" s="110"/>
      <c r="N1675" s="3">
        <v>9</v>
      </c>
      <c r="P1675" s="4"/>
      <c r="Q1675" s="4"/>
      <c r="R1675" s="4"/>
      <c r="S1675" s="4"/>
      <c r="T1675" s="4"/>
      <c r="U1675" s="4"/>
      <c r="V1675" s="4"/>
      <c r="W1675" s="4"/>
      <c r="X1675" s="4"/>
    </row>
    <row r="1676" spans="1:24" s="3" customFormat="1" hidden="1">
      <c r="A1676" s="3" t="s">
        <v>289</v>
      </c>
      <c r="C1676" s="12"/>
      <c r="D1676" s="16" t="s">
        <v>100</v>
      </c>
      <c r="E1676" s="5">
        <f t="shared" si="529"/>
        <v>0</v>
      </c>
      <c r="F1676" s="5"/>
      <c r="G1676" s="5"/>
      <c r="H1676" s="110">
        <f t="shared" si="530"/>
        <v>0</v>
      </c>
      <c r="I1676" s="110"/>
      <c r="J1676" s="110"/>
      <c r="K1676" s="110">
        <f t="shared" si="523"/>
        <v>0</v>
      </c>
      <c r="L1676" s="110"/>
      <c r="M1676" s="110"/>
      <c r="N1676" s="3">
        <v>10</v>
      </c>
      <c r="P1676" s="4"/>
      <c r="Q1676" s="4"/>
      <c r="R1676" s="4"/>
      <c r="S1676" s="4"/>
      <c r="T1676" s="4"/>
      <c r="U1676" s="4"/>
      <c r="V1676" s="4"/>
      <c r="W1676" s="4"/>
      <c r="X1676" s="4"/>
    </row>
    <row r="1677" spans="1:24" s="3" customFormat="1" ht="33.75" hidden="1">
      <c r="A1677" s="3" t="s">
        <v>289</v>
      </c>
      <c r="C1677" s="12"/>
      <c r="D1677" s="16" t="s">
        <v>292</v>
      </c>
      <c r="E1677" s="5">
        <f t="shared" si="529"/>
        <v>0</v>
      </c>
      <c r="F1677" s="5"/>
      <c r="G1677" s="5"/>
      <c r="H1677" s="110">
        <f t="shared" si="530"/>
        <v>0</v>
      </c>
      <c r="I1677" s="110"/>
      <c r="J1677" s="110"/>
      <c r="K1677" s="110">
        <f t="shared" si="523"/>
        <v>0</v>
      </c>
      <c r="L1677" s="110"/>
      <c r="M1677" s="110"/>
      <c r="N1677" s="3">
        <v>11</v>
      </c>
      <c r="P1677" s="4"/>
      <c r="Q1677" s="4"/>
      <c r="R1677" s="4"/>
      <c r="S1677" s="4"/>
      <c r="T1677" s="4"/>
      <c r="U1677" s="4"/>
      <c r="V1677" s="4"/>
      <c r="W1677" s="4"/>
      <c r="X1677" s="4"/>
    </row>
    <row r="1678" spans="1:24" s="3" customFormat="1" ht="33.75" hidden="1">
      <c r="A1678" s="3" t="s">
        <v>289</v>
      </c>
      <c r="C1678" s="12"/>
      <c r="D1678" s="16" t="s">
        <v>293</v>
      </c>
      <c r="E1678" s="5">
        <f t="shared" si="529"/>
        <v>0</v>
      </c>
      <c r="F1678" s="5"/>
      <c r="G1678" s="5"/>
      <c r="H1678" s="110">
        <f t="shared" si="530"/>
        <v>0</v>
      </c>
      <c r="I1678" s="110"/>
      <c r="J1678" s="110"/>
      <c r="K1678" s="110">
        <f t="shared" si="523"/>
        <v>0</v>
      </c>
      <c r="L1678" s="110"/>
      <c r="M1678" s="110"/>
      <c r="N1678" s="3">
        <v>12</v>
      </c>
      <c r="P1678" s="4"/>
      <c r="Q1678" s="4"/>
      <c r="R1678" s="4"/>
      <c r="S1678" s="4"/>
      <c r="T1678" s="4"/>
      <c r="U1678" s="4"/>
      <c r="V1678" s="4"/>
      <c r="W1678" s="4"/>
      <c r="X1678" s="4"/>
    </row>
    <row r="1679" spans="1:24" s="3" customFormat="1" ht="22.5" hidden="1">
      <c r="A1679" s="3" t="s">
        <v>289</v>
      </c>
      <c r="C1679" s="12"/>
      <c r="D1679" s="16" t="s">
        <v>294</v>
      </c>
      <c r="E1679" s="5">
        <f t="shared" si="529"/>
        <v>0</v>
      </c>
      <c r="F1679" s="5"/>
      <c r="G1679" s="5"/>
      <c r="H1679" s="110">
        <f t="shared" si="530"/>
        <v>0</v>
      </c>
      <c r="I1679" s="110"/>
      <c r="J1679" s="110"/>
      <c r="K1679" s="110">
        <f t="shared" si="523"/>
        <v>0</v>
      </c>
      <c r="L1679" s="110"/>
      <c r="M1679" s="110"/>
      <c r="N1679" s="3">
        <v>13</v>
      </c>
      <c r="P1679" s="4"/>
      <c r="Q1679" s="4"/>
      <c r="R1679" s="4"/>
      <c r="S1679" s="4"/>
      <c r="T1679" s="4"/>
      <c r="U1679" s="4"/>
      <c r="V1679" s="4"/>
      <c r="W1679" s="4"/>
      <c r="X1679" s="4"/>
    </row>
    <row r="1680" spans="1:24" s="3" customFormat="1" hidden="1">
      <c r="A1680" s="3" t="str">
        <f t="shared" si="524"/>
        <v>b</v>
      </c>
      <c r="C1680" s="12"/>
      <c r="D1680" s="17" t="s">
        <v>296</v>
      </c>
      <c r="E1680" s="10"/>
      <c r="F1680" s="10"/>
      <c r="G1680" s="10"/>
      <c r="H1680" s="113"/>
      <c r="I1680" s="113"/>
      <c r="J1680" s="113"/>
      <c r="K1680" s="113">
        <f t="shared" si="523"/>
        <v>0</v>
      </c>
      <c r="L1680" s="113"/>
      <c r="M1680" s="113"/>
      <c r="N1680" s="3">
        <v>14</v>
      </c>
      <c r="P1680" s="4"/>
      <c r="Q1680" s="4"/>
      <c r="R1680" s="4"/>
      <c r="S1680" s="4"/>
      <c r="T1680" s="4"/>
      <c r="U1680" s="4"/>
      <c r="V1680" s="4"/>
      <c r="W1680" s="4"/>
      <c r="X1680" s="4"/>
    </row>
    <row r="1681" spans="1:24" hidden="1">
      <c r="A1681" s="21" t="str">
        <f t="shared" si="524"/>
        <v>b</v>
      </c>
      <c r="C1681" s="28"/>
      <c r="D1681" s="17" t="s">
        <v>297</v>
      </c>
      <c r="E1681" s="10">
        <f t="shared" ref="E1681:E1699" si="531">F1681+G1681</f>
        <v>0</v>
      </c>
      <c r="F1681" s="10"/>
      <c r="G1681" s="10"/>
      <c r="H1681" s="113">
        <f t="shared" ref="H1681:H1699" si="532">I1681+J1681</f>
        <v>0</v>
      </c>
      <c r="I1681" s="113"/>
      <c r="J1681" s="113"/>
      <c r="K1681" s="113">
        <f t="shared" si="523"/>
        <v>0</v>
      </c>
      <c r="L1681" s="113"/>
      <c r="M1681" s="113"/>
      <c r="N1681" s="3">
        <v>15</v>
      </c>
    </row>
    <row r="1682" spans="1:24" s="3" customFormat="1" hidden="1">
      <c r="A1682" s="3" t="str">
        <f t="shared" si="524"/>
        <v>b</v>
      </c>
      <c r="C1682" s="12"/>
      <c r="D1682" s="17" t="s">
        <v>298</v>
      </c>
      <c r="E1682" s="10">
        <f t="shared" si="531"/>
        <v>0</v>
      </c>
      <c r="F1682" s="10"/>
      <c r="G1682" s="10"/>
      <c r="H1682" s="113">
        <f t="shared" si="532"/>
        <v>0</v>
      </c>
      <c r="I1682" s="113"/>
      <c r="J1682" s="113"/>
      <c r="K1682" s="113">
        <f t="shared" si="523"/>
        <v>0</v>
      </c>
      <c r="L1682" s="113"/>
      <c r="M1682" s="113"/>
      <c r="N1682" s="3">
        <v>16</v>
      </c>
      <c r="P1682" s="4"/>
      <c r="Q1682" s="4"/>
      <c r="R1682" s="4"/>
      <c r="S1682" s="4"/>
      <c r="T1682" s="4"/>
      <c r="U1682" s="4"/>
      <c r="V1682" s="4"/>
      <c r="W1682" s="4"/>
      <c r="X1682" s="4"/>
    </row>
    <row r="1683" spans="1:24" s="3" customFormat="1" hidden="1">
      <c r="A1683" s="3" t="str">
        <f t="shared" si="524"/>
        <v>b</v>
      </c>
      <c r="C1683" s="12"/>
      <c r="D1683" s="17" t="s">
        <v>299</v>
      </c>
      <c r="E1683" s="10">
        <f t="shared" si="531"/>
        <v>0</v>
      </c>
      <c r="F1683" s="10">
        <v>0</v>
      </c>
      <c r="G1683" s="10"/>
      <c r="H1683" s="113">
        <f t="shared" si="532"/>
        <v>0</v>
      </c>
      <c r="I1683" s="113"/>
      <c r="J1683" s="113"/>
      <c r="K1683" s="113">
        <f t="shared" si="523"/>
        <v>0</v>
      </c>
      <c r="L1683" s="113"/>
      <c r="M1683" s="113"/>
      <c r="N1683" s="3">
        <v>17</v>
      </c>
      <c r="P1683" s="4"/>
      <c r="Q1683" s="4"/>
      <c r="R1683" s="4"/>
      <c r="S1683" s="4"/>
      <c r="T1683" s="4"/>
      <c r="U1683" s="4"/>
      <c r="V1683" s="4"/>
      <c r="W1683" s="4"/>
      <c r="X1683" s="4"/>
    </row>
    <row r="1684" spans="1:24" s="3" customFormat="1" ht="0.75" hidden="1" customHeight="1">
      <c r="A1684" s="3" t="str">
        <f t="shared" si="524"/>
        <v>b</v>
      </c>
      <c r="C1684" s="12"/>
      <c r="D1684" s="17" t="s">
        <v>300</v>
      </c>
      <c r="E1684" s="10">
        <f t="shared" si="531"/>
        <v>0</v>
      </c>
      <c r="F1684" s="10"/>
      <c r="G1684" s="10"/>
      <c r="H1684" s="113">
        <f t="shared" si="532"/>
        <v>0</v>
      </c>
      <c r="I1684" s="113"/>
      <c r="J1684" s="113"/>
      <c r="K1684" s="113">
        <f t="shared" si="523"/>
        <v>0</v>
      </c>
      <c r="L1684" s="113"/>
      <c r="M1684" s="113"/>
      <c r="N1684" s="3">
        <v>18</v>
      </c>
      <c r="P1684" s="4"/>
      <c r="Q1684" s="4"/>
      <c r="R1684" s="4"/>
      <c r="S1684" s="4"/>
      <c r="T1684" s="4"/>
      <c r="U1684" s="4"/>
      <c r="V1684" s="4"/>
      <c r="W1684" s="4"/>
      <c r="X1684" s="4"/>
    </row>
    <row r="1685" spans="1:24" s="3" customFormat="1" hidden="1">
      <c r="A1685" s="3" t="str">
        <f t="shared" si="524"/>
        <v>b</v>
      </c>
      <c r="C1685" s="12"/>
      <c r="D1685" s="18" t="s">
        <v>21</v>
      </c>
      <c r="E1685" s="9">
        <f t="shared" si="531"/>
        <v>0</v>
      </c>
      <c r="F1685" s="9"/>
      <c r="G1685" s="9"/>
      <c r="H1685" s="112">
        <f t="shared" si="532"/>
        <v>0</v>
      </c>
      <c r="I1685" s="112"/>
      <c r="J1685" s="112"/>
      <c r="K1685" s="112">
        <f t="shared" si="523"/>
        <v>0</v>
      </c>
      <c r="L1685" s="112"/>
      <c r="M1685" s="112"/>
      <c r="N1685" s="3">
        <v>19</v>
      </c>
      <c r="P1685" s="4"/>
      <c r="Q1685" s="4"/>
      <c r="R1685" s="4"/>
      <c r="S1685" s="4"/>
      <c r="T1685" s="4"/>
      <c r="U1685" s="4"/>
      <c r="V1685" s="4"/>
      <c r="W1685" s="4"/>
      <c r="X1685" s="4"/>
    </row>
    <row r="1686" spans="1:24" s="3" customFormat="1" hidden="1">
      <c r="A1686" s="3" t="str">
        <f t="shared" si="524"/>
        <v>b</v>
      </c>
      <c r="C1686" s="12"/>
      <c r="D1686" s="18" t="s">
        <v>120</v>
      </c>
      <c r="E1686" s="9">
        <f t="shared" si="531"/>
        <v>0</v>
      </c>
      <c r="F1686" s="9"/>
      <c r="G1686" s="9"/>
      <c r="H1686" s="112">
        <f t="shared" si="532"/>
        <v>0</v>
      </c>
      <c r="I1686" s="112"/>
      <c r="J1686" s="112"/>
      <c r="K1686" s="112">
        <f t="shared" si="523"/>
        <v>0</v>
      </c>
      <c r="L1686" s="112"/>
      <c r="M1686" s="112"/>
      <c r="N1686" s="3">
        <v>20</v>
      </c>
      <c r="P1686" s="4"/>
      <c r="Q1686" s="4"/>
      <c r="R1686" s="4"/>
      <c r="S1686" s="4"/>
      <c r="T1686" s="4"/>
      <c r="U1686" s="4"/>
      <c r="V1686" s="4"/>
      <c r="W1686" s="4"/>
      <c r="X1686" s="4"/>
    </row>
    <row r="1687" spans="1:24" ht="18" hidden="1">
      <c r="A1687" s="21" t="str">
        <f t="shared" si="524"/>
        <v>b</v>
      </c>
      <c r="B1687" s="21" t="s">
        <v>114</v>
      </c>
      <c r="C1687" s="7" t="s">
        <v>283</v>
      </c>
      <c r="D1687" s="22"/>
      <c r="E1687" s="14">
        <f t="shared" si="531"/>
        <v>0</v>
      </c>
      <c r="F1687" s="5">
        <f>F1689+F1705+F1706</f>
        <v>0</v>
      </c>
      <c r="G1687" s="5">
        <f>G1689+G1705+G1706</f>
        <v>0</v>
      </c>
      <c r="H1687" s="110">
        <f t="shared" si="532"/>
        <v>0</v>
      </c>
      <c r="I1687" s="110">
        <f>I1689+I1705+I1706</f>
        <v>0</v>
      </c>
      <c r="J1687" s="110">
        <f>J1689+J1705+J1706</f>
        <v>0</v>
      </c>
      <c r="K1687" s="110">
        <f t="shared" si="523"/>
        <v>0</v>
      </c>
      <c r="L1687" s="110">
        <f>L1689+L1705+L1706</f>
        <v>0</v>
      </c>
      <c r="M1687" s="110">
        <f>M1689+M1705+M1706</f>
        <v>0</v>
      </c>
      <c r="N1687" s="3">
        <v>1</v>
      </c>
    </row>
    <row r="1688" spans="1:24" s="3" customFormat="1" hidden="1">
      <c r="A1688" s="3" t="str">
        <f t="shared" si="524"/>
        <v>b</v>
      </c>
      <c r="C1688" s="12"/>
      <c r="D1688" s="19" t="s">
        <v>99</v>
      </c>
      <c r="E1688" s="8">
        <f t="shared" si="531"/>
        <v>0</v>
      </c>
      <c r="F1688" s="8"/>
      <c r="G1688" s="8"/>
      <c r="H1688" s="111">
        <f t="shared" si="532"/>
        <v>0</v>
      </c>
      <c r="I1688" s="111"/>
      <c r="J1688" s="111"/>
      <c r="K1688" s="111">
        <f t="shared" si="523"/>
        <v>0</v>
      </c>
      <c r="L1688" s="111"/>
      <c r="M1688" s="111"/>
      <c r="N1688" s="3">
        <v>2</v>
      </c>
      <c r="P1688" s="4"/>
      <c r="Q1688" s="4"/>
      <c r="R1688" s="4"/>
      <c r="S1688" s="4"/>
      <c r="T1688" s="4"/>
      <c r="U1688" s="4"/>
      <c r="V1688" s="4"/>
      <c r="W1688" s="4"/>
      <c r="X1688" s="4"/>
    </row>
    <row r="1689" spans="1:24" hidden="1">
      <c r="A1689" s="21" t="str">
        <f t="shared" si="524"/>
        <v>b</v>
      </c>
      <c r="C1689" s="28"/>
      <c r="D1689" s="23" t="s">
        <v>5</v>
      </c>
      <c r="E1689" s="9">
        <f t="shared" si="531"/>
        <v>0</v>
      </c>
      <c r="F1689" s="9">
        <f>F1690+F1691+F1701+F1702+F1703+F1704</f>
        <v>0</v>
      </c>
      <c r="G1689" s="9">
        <f>G1690+G1691+G1701+G1702+G1703+G1704</f>
        <v>0</v>
      </c>
      <c r="H1689" s="112">
        <f t="shared" si="532"/>
        <v>0</v>
      </c>
      <c r="I1689" s="112">
        <f>I1690+I1691+I1701+I1702+I1703+I1704</f>
        <v>0</v>
      </c>
      <c r="J1689" s="112">
        <f>J1690+J1691+J1701+J1702+J1703+J1704</f>
        <v>0</v>
      </c>
      <c r="K1689" s="112">
        <f t="shared" si="523"/>
        <v>0</v>
      </c>
      <c r="L1689" s="112">
        <f>L1690+L1691+L1701+L1702+L1703+L1704</f>
        <v>0</v>
      </c>
      <c r="M1689" s="112">
        <f>M1690+M1691+M1701+M1702+M1703+M1704</f>
        <v>0</v>
      </c>
      <c r="N1689" s="3">
        <v>3</v>
      </c>
    </row>
    <row r="1690" spans="1:24" s="3" customFormat="1" hidden="1">
      <c r="A1690" s="3" t="str">
        <f t="shared" si="524"/>
        <v>b</v>
      </c>
      <c r="C1690" s="12"/>
      <c r="D1690" s="17" t="s">
        <v>301</v>
      </c>
      <c r="E1690" s="10">
        <f t="shared" si="531"/>
        <v>0</v>
      </c>
      <c r="F1690" s="10"/>
      <c r="G1690" s="10"/>
      <c r="H1690" s="113">
        <f t="shared" si="532"/>
        <v>0</v>
      </c>
      <c r="I1690" s="113"/>
      <c r="J1690" s="113"/>
      <c r="K1690" s="113">
        <f t="shared" si="523"/>
        <v>0</v>
      </c>
      <c r="L1690" s="113"/>
      <c r="M1690" s="113"/>
      <c r="N1690" s="3">
        <v>4</v>
      </c>
      <c r="P1690" s="4">
        <f>K1690-H1690</f>
        <v>0</v>
      </c>
      <c r="Q1690" s="4">
        <f>K1690-E1690</f>
        <v>0</v>
      </c>
      <c r="R1690" s="4">
        <f>H1690-E1690</f>
        <v>0</v>
      </c>
      <c r="S1690" s="4"/>
      <c r="T1690" s="4"/>
      <c r="U1690" s="4"/>
      <c r="V1690" s="4"/>
      <c r="W1690" s="4"/>
      <c r="X1690" s="4"/>
    </row>
    <row r="1691" spans="1:24" s="3" customFormat="1" hidden="1">
      <c r="A1691" s="3" t="str">
        <f t="shared" si="524"/>
        <v>b</v>
      </c>
      <c r="C1691" s="12"/>
      <c r="D1691" s="17" t="s">
        <v>295</v>
      </c>
      <c r="E1691" s="10">
        <f t="shared" si="531"/>
        <v>0</v>
      </c>
      <c r="F1691" s="10">
        <f>F1692+F1693+F1694+F1695+F1696+F1697+F1698+F1699</f>
        <v>0</v>
      </c>
      <c r="G1691" s="10">
        <f>G1692+G1693+G1694+G1695+G1696+G1697+G1698+G1699</f>
        <v>0</v>
      </c>
      <c r="H1691" s="113">
        <f t="shared" si="532"/>
        <v>0</v>
      </c>
      <c r="I1691" s="113">
        <f>I1692+I1693+I1694+I1695+I1696+I1697+I1698+I1699</f>
        <v>0</v>
      </c>
      <c r="J1691" s="113">
        <f>J1692+J1693+J1694+J1695+J1696+J1697+J1698+J1699</f>
        <v>0</v>
      </c>
      <c r="K1691" s="113">
        <f t="shared" si="523"/>
        <v>0</v>
      </c>
      <c r="L1691" s="113">
        <f>L1692+L1693+L1694+L1695+L1696+L1697+L1698+L1699</f>
        <v>0</v>
      </c>
      <c r="M1691" s="113">
        <f>M1692+M1693+M1694+M1695+M1696+M1697+M1698+M1699</f>
        <v>0</v>
      </c>
      <c r="N1691" s="3">
        <v>5</v>
      </c>
      <c r="P1691" s="4"/>
      <c r="Q1691" s="4"/>
      <c r="R1691" s="4"/>
      <c r="S1691" s="4"/>
      <c r="T1691" s="4"/>
      <c r="U1691" s="4"/>
      <c r="V1691" s="4"/>
      <c r="W1691" s="4"/>
      <c r="X1691" s="4"/>
    </row>
    <row r="1692" spans="1:24" s="3" customFormat="1" ht="22.5" hidden="1">
      <c r="A1692" s="3" t="s">
        <v>289</v>
      </c>
      <c r="C1692" s="12"/>
      <c r="D1692" s="16" t="s">
        <v>290</v>
      </c>
      <c r="E1692" s="5">
        <f t="shared" si="531"/>
        <v>0</v>
      </c>
      <c r="F1692" s="5"/>
      <c r="G1692" s="5"/>
      <c r="H1692" s="110">
        <f t="shared" si="532"/>
        <v>0</v>
      </c>
      <c r="I1692" s="110"/>
      <c r="J1692" s="110"/>
      <c r="K1692" s="110">
        <f t="shared" si="523"/>
        <v>0</v>
      </c>
      <c r="L1692" s="110"/>
      <c r="M1692" s="110"/>
      <c r="N1692" s="3">
        <v>6</v>
      </c>
      <c r="P1692" s="4"/>
      <c r="Q1692" s="4"/>
      <c r="R1692" s="4"/>
      <c r="S1692" s="4"/>
      <c r="T1692" s="4"/>
      <c r="U1692" s="4"/>
      <c r="V1692" s="4"/>
      <c r="W1692" s="4"/>
      <c r="X1692" s="4"/>
    </row>
    <row r="1693" spans="1:24" s="3" customFormat="1" hidden="1">
      <c r="A1693" s="3" t="s">
        <v>289</v>
      </c>
      <c r="C1693" s="12"/>
      <c r="D1693" s="16" t="s">
        <v>102</v>
      </c>
      <c r="E1693" s="5">
        <f t="shared" si="531"/>
        <v>0</v>
      </c>
      <c r="F1693" s="5"/>
      <c r="G1693" s="5"/>
      <c r="H1693" s="110">
        <f t="shared" si="532"/>
        <v>0</v>
      </c>
      <c r="I1693" s="110"/>
      <c r="J1693" s="110"/>
      <c r="K1693" s="110">
        <f t="shared" si="523"/>
        <v>0</v>
      </c>
      <c r="L1693" s="110"/>
      <c r="M1693" s="110"/>
      <c r="N1693" s="3">
        <v>7</v>
      </c>
      <c r="P1693" s="4"/>
      <c r="Q1693" s="4"/>
      <c r="R1693" s="4"/>
      <c r="S1693" s="4"/>
      <c r="T1693" s="4"/>
      <c r="U1693" s="4"/>
      <c r="V1693" s="4"/>
      <c r="W1693" s="4"/>
      <c r="X1693" s="4"/>
    </row>
    <row r="1694" spans="1:24" s="3" customFormat="1" hidden="1">
      <c r="A1694" s="3" t="s">
        <v>289</v>
      </c>
      <c r="C1694" s="12"/>
      <c r="D1694" s="16" t="s">
        <v>101</v>
      </c>
      <c r="E1694" s="5">
        <f t="shared" si="531"/>
        <v>0</v>
      </c>
      <c r="F1694" s="5"/>
      <c r="G1694" s="5"/>
      <c r="H1694" s="110">
        <f t="shared" si="532"/>
        <v>0</v>
      </c>
      <c r="I1694" s="110"/>
      <c r="J1694" s="110"/>
      <c r="K1694" s="110">
        <f t="shared" si="523"/>
        <v>0</v>
      </c>
      <c r="L1694" s="110"/>
      <c r="M1694" s="110"/>
      <c r="N1694" s="3">
        <v>8</v>
      </c>
      <c r="P1694" s="4"/>
      <c r="Q1694" s="4"/>
      <c r="R1694" s="4"/>
      <c r="S1694" s="4"/>
      <c r="T1694" s="4"/>
      <c r="U1694" s="4"/>
      <c r="V1694" s="4"/>
      <c r="W1694" s="4"/>
      <c r="X1694" s="4"/>
    </row>
    <row r="1695" spans="1:24" s="3" customFormat="1" hidden="1">
      <c r="A1695" s="3" t="s">
        <v>289</v>
      </c>
      <c r="C1695" s="12"/>
      <c r="D1695" s="16" t="s">
        <v>291</v>
      </c>
      <c r="E1695" s="5">
        <f t="shared" si="531"/>
        <v>0</v>
      </c>
      <c r="F1695" s="5"/>
      <c r="G1695" s="5"/>
      <c r="H1695" s="110">
        <f t="shared" si="532"/>
        <v>0</v>
      </c>
      <c r="I1695" s="110"/>
      <c r="J1695" s="110"/>
      <c r="K1695" s="110">
        <f t="shared" si="523"/>
        <v>0</v>
      </c>
      <c r="L1695" s="110"/>
      <c r="M1695" s="110"/>
      <c r="N1695" s="3">
        <v>9</v>
      </c>
      <c r="P1695" s="4"/>
      <c r="Q1695" s="4"/>
      <c r="R1695" s="4"/>
      <c r="S1695" s="4"/>
      <c r="T1695" s="4"/>
      <c r="U1695" s="4"/>
      <c r="V1695" s="4"/>
      <c r="W1695" s="4"/>
      <c r="X1695" s="4"/>
    </row>
    <row r="1696" spans="1:24" s="3" customFormat="1" hidden="1">
      <c r="A1696" s="3" t="s">
        <v>289</v>
      </c>
      <c r="C1696" s="12"/>
      <c r="D1696" s="16" t="s">
        <v>100</v>
      </c>
      <c r="E1696" s="5">
        <f t="shared" si="531"/>
        <v>0</v>
      </c>
      <c r="F1696" s="5"/>
      <c r="G1696" s="5"/>
      <c r="H1696" s="110">
        <f t="shared" si="532"/>
        <v>0</v>
      </c>
      <c r="I1696" s="110"/>
      <c r="J1696" s="110"/>
      <c r="K1696" s="110">
        <f t="shared" si="523"/>
        <v>0</v>
      </c>
      <c r="L1696" s="110"/>
      <c r="M1696" s="110"/>
      <c r="N1696" s="3">
        <v>10</v>
      </c>
      <c r="P1696" s="4"/>
      <c r="Q1696" s="4"/>
      <c r="R1696" s="4"/>
      <c r="S1696" s="4"/>
      <c r="T1696" s="4"/>
      <c r="U1696" s="4"/>
      <c r="V1696" s="4"/>
      <c r="W1696" s="4"/>
      <c r="X1696" s="4"/>
    </row>
    <row r="1697" spans="1:24" s="3" customFormat="1" ht="33.75" hidden="1">
      <c r="A1697" s="3" t="s">
        <v>289</v>
      </c>
      <c r="C1697" s="12"/>
      <c r="D1697" s="16" t="s">
        <v>292</v>
      </c>
      <c r="E1697" s="5">
        <f t="shared" si="531"/>
        <v>0</v>
      </c>
      <c r="F1697" s="5"/>
      <c r="G1697" s="5"/>
      <c r="H1697" s="110">
        <f t="shared" si="532"/>
        <v>0</v>
      </c>
      <c r="I1697" s="110"/>
      <c r="J1697" s="110"/>
      <c r="K1697" s="110">
        <f t="shared" si="523"/>
        <v>0</v>
      </c>
      <c r="L1697" s="110"/>
      <c r="M1697" s="110"/>
      <c r="N1697" s="3">
        <v>11</v>
      </c>
      <c r="P1697" s="4"/>
      <c r="Q1697" s="4"/>
      <c r="R1697" s="4"/>
      <c r="S1697" s="4"/>
      <c r="T1697" s="4"/>
      <c r="U1697" s="4"/>
      <c r="V1697" s="4"/>
      <c r="W1697" s="4"/>
      <c r="X1697" s="4"/>
    </row>
    <row r="1698" spans="1:24" s="3" customFormat="1" ht="33.75" hidden="1">
      <c r="A1698" s="3" t="s">
        <v>289</v>
      </c>
      <c r="C1698" s="12"/>
      <c r="D1698" s="16" t="s">
        <v>293</v>
      </c>
      <c r="E1698" s="5">
        <f t="shared" si="531"/>
        <v>0</v>
      </c>
      <c r="F1698" s="5"/>
      <c r="G1698" s="5"/>
      <c r="H1698" s="110">
        <f t="shared" si="532"/>
        <v>0</v>
      </c>
      <c r="I1698" s="110"/>
      <c r="J1698" s="110"/>
      <c r="K1698" s="110">
        <f t="shared" si="523"/>
        <v>0</v>
      </c>
      <c r="L1698" s="110"/>
      <c r="M1698" s="110"/>
      <c r="N1698" s="3">
        <v>12</v>
      </c>
      <c r="P1698" s="4"/>
      <c r="Q1698" s="4"/>
      <c r="R1698" s="4"/>
      <c r="S1698" s="4"/>
      <c r="T1698" s="4"/>
      <c r="U1698" s="4"/>
      <c r="V1698" s="4"/>
      <c r="W1698" s="4"/>
      <c r="X1698" s="4"/>
    </row>
    <row r="1699" spans="1:24" s="3" customFormat="1" ht="22.5" hidden="1">
      <c r="A1699" s="3" t="s">
        <v>289</v>
      </c>
      <c r="C1699" s="12"/>
      <c r="D1699" s="16" t="s">
        <v>294</v>
      </c>
      <c r="E1699" s="5">
        <f t="shared" si="531"/>
        <v>0</v>
      </c>
      <c r="F1699" s="5"/>
      <c r="G1699" s="5"/>
      <c r="H1699" s="110">
        <f t="shared" si="532"/>
        <v>0</v>
      </c>
      <c r="I1699" s="110"/>
      <c r="J1699" s="110"/>
      <c r="K1699" s="110">
        <f t="shared" si="523"/>
        <v>0</v>
      </c>
      <c r="L1699" s="110"/>
      <c r="M1699" s="110"/>
      <c r="N1699" s="3">
        <v>13</v>
      </c>
      <c r="P1699" s="4"/>
      <c r="Q1699" s="4"/>
      <c r="R1699" s="4"/>
      <c r="S1699" s="4"/>
      <c r="T1699" s="4"/>
      <c r="U1699" s="4"/>
      <c r="V1699" s="4"/>
      <c r="W1699" s="4"/>
      <c r="X1699" s="4"/>
    </row>
    <row r="1700" spans="1:24" s="3" customFormat="1" hidden="1">
      <c r="A1700" s="3" t="str">
        <f t="shared" si="524"/>
        <v>b</v>
      </c>
      <c r="C1700" s="12"/>
      <c r="D1700" s="17" t="s">
        <v>296</v>
      </c>
      <c r="E1700" s="10"/>
      <c r="F1700" s="10"/>
      <c r="G1700" s="10"/>
      <c r="H1700" s="113"/>
      <c r="I1700" s="113"/>
      <c r="J1700" s="113"/>
      <c r="K1700" s="113">
        <f t="shared" ref="K1700:K1726" si="533">L1700+M1700</f>
        <v>0</v>
      </c>
      <c r="L1700" s="113"/>
      <c r="M1700" s="113"/>
      <c r="N1700" s="3">
        <v>14</v>
      </c>
      <c r="P1700" s="4"/>
      <c r="Q1700" s="4"/>
      <c r="R1700" s="4"/>
      <c r="S1700" s="4"/>
      <c r="T1700" s="4"/>
      <c r="U1700" s="4"/>
      <c r="V1700" s="4"/>
      <c r="W1700" s="4"/>
      <c r="X1700" s="4"/>
    </row>
    <row r="1701" spans="1:24" s="3" customFormat="1" hidden="1">
      <c r="A1701" s="3" t="str">
        <f t="shared" si="524"/>
        <v>b</v>
      </c>
      <c r="C1701" s="12"/>
      <c r="D1701" s="17" t="s">
        <v>297</v>
      </c>
      <c r="E1701" s="10">
        <f t="shared" ref="E1701:E1719" si="534">F1701+G1701</f>
        <v>0</v>
      </c>
      <c r="F1701" s="10"/>
      <c r="G1701" s="10"/>
      <c r="H1701" s="113">
        <f t="shared" ref="H1701:H1719" si="535">I1701+J1701</f>
        <v>0</v>
      </c>
      <c r="I1701" s="113"/>
      <c r="J1701" s="113"/>
      <c r="K1701" s="113">
        <f t="shared" si="533"/>
        <v>0</v>
      </c>
      <c r="L1701" s="113"/>
      <c r="M1701" s="113"/>
      <c r="N1701" s="3">
        <v>15</v>
      </c>
      <c r="P1701" s="4"/>
      <c r="Q1701" s="4"/>
      <c r="R1701" s="4"/>
      <c r="S1701" s="4"/>
      <c r="T1701" s="4"/>
      <c r="U1701" s="4"/>
      <c r="V1701" s="4"/>
      <c r="W1701" s="4"/>
      <c r="X1701" s="4"/>
    </row>
    <row r="1702" spans="1:24" s="3" customFormat="1" hidden="1">
      <c r="A1702" s="3" t="str">
        <f t="shared" si="524"/>
        <v>b</v>
      </c>
      <c r="C1702" s="12"/>
      <c r="D1702" s="17" t="s">
        <v>298</v>
      </c>
      <c r="E1702" s="10">
        <f t="shared" si="534"/>
        <v>0</v>
      </c>
      <c r="F1702" s="10"/>
      <c r="G1702" s="10"/>
      <c r="H1702" s="113">
        <f t="shared" si="535"/>
        <v>0</v>
      </c>
      <c r="I1702" s="113"/>
      <c r="J1702" s="113"/>
      <c r="K1702" s="113">
        <f t="shared" si="533"/>
        <v>0</v>
      </c>
      <c r="L1702" s="113"/>
      <c r="M1702" s="113"/>
      <c r="N1702" s="3">
        <v>16</v>
      </c>
      <c r="P1702" s="4"/>
      <c r="Q1702" s="4"/>
      <c r="R1702" s="4"/>
      <c r="S1702" s="4"/>
      <c r="T1702" s="4"/>
      <c r="U1702" s="4"/>
      <c r="V1702" s="4"/>
      <c r="W1702" s="4"/>
      <c r="X1702" s="4"/>
    </row>
    <row r="1703" spans="1:24" ht="0.75" hidden="1" customHeight="1">
      <c r="A1703" s="21" t="str">
        <f t="shared" si="524"/>
        <v>b</v>
      </c>
      <c r="C1703" s="28"/>
      <c r="D1703" s="17" t="s">
        <v>299</v>
      </c>
      <c r="E1703" s="10">
        <f t="shared" si="534"/>
        <v>0</v>
      </c>
      <c r="F1703" s="10"/>
      <c r="G1703" s="10"/>
      <c r="H1703" s="113">
        <f t="shared" si="535"/>
        <v>0</v>
      </c>
      <c r="I1703" s="113"/>
      <c r="J1703" s="113"/>
      <c r="K1703" s="113">
        <f t="shared" si="533"/>
        <v>0</v>
      </c>
      <c r="L1703" s="113"/>
      <c r="M1703" s="113"/>
      <c r="N1703" s="3">
        <v>17</v>
      </c>
    </row>
    <row r="1704" spans="1:24" s="3" customFormat="1" hidden="1">
      <c r="A1704" s="3" t="str">
        <f t="shared" ref="A1704:A1767" si="536">IF((E1704+H1704+K1704)&gt;0,"a","b")</f>
        <v>b</v>
      </c>
      <c r="C1704" s="12"/>
      <c r="D1704" s="17" t="s">
        <v>300</v>
      </c>
      <c r="E1704" s="10">
        <f t="shared" si="534"/>
        <v>0</v>
      </c>
      <c r="F1704" s="10"/>
      <c r="G1704" s="10"/>
      <c r="H1704" s="113">
        <f t="shared" si="535"/>
        <v>0</v>
      </c>
      <c r="I1704" s="113"/>
      <c r="J1704" s="113"/>
      <c r="K1704" s="113">
        <f t="shared" si="533"/>
        <v>0</v>
      </c>
      <c r="L1704" s="113"/>
      <c r="M1704" s="113"/>
      <c r="N1704" s="3">
        <v>18</v>
      </c>
      <c r="P1704" s="4"/>
      <c r="Q1704" s="4"/>
      <c r="R1704" s="4"/>
      <c r="S1704" s="4"/>
      <c r="T1704" s="4"/>
      <c r="U1704" s="4"/>
      <c r="V1704" s="4"/>
      <c r="W1704" s="4"/>
      <c r="X1704" s="4"/>
    </row>
    <row r="1705" spans="1:24" s="3" customFormat="1" hidden="1">
      <c r="A1705" s="3" t="str">
        <f t="shared" si="536"/>
        <v>b</v>
      </c>
      <c r="C1705" s="12"/>
      <c r="D1705" s="18" t="s">
        <v>21</v>
      </c>
      <c r="E1705" s="9">
        <f t="shared" si="534"/>
        <v>0</v>
      </c>
      <c r="F1705" s="9"/>
      <c r="G1705" s="9"/>
      <c r="H1705" s="112">
        <f t="shared" si="535"/>
        <v>0</v>
      </c>
      <c r="I1705" s="112"/>
      <c r="J1705" s="112"/>
      <c r="K1705" s="112">
        <f t="shared" si="533"/>
        <v>0</v>
      </c>
      <c r="L1705" s="112"/>
      <c r="M1705" s="112"/>
      <c r="N1705" s="3">
        <v>19</v>
      </c>
      <c r="P1705" s="4"/>
      <c r="Q1705" s="4"/>
      <c r="R1705" s="4"/>
      <c r="S1705" s="4"/>
      <c r="T1705" s="4"/>
      <c r="U1705" s="4"/>
      <c r="V1705" s="4"/>
      <c r="W1705" s="4"/>
      <c r="X1705" s="4"/>
    </row>
    <row r="1706" spans="1:24" s="3" customFormat="1" hidden="1">
      <c r="A1706" s="3" t="str">
        <f t="shared" si="536"/>
        <v>b</v>
      </c>
      <c r="C1706" s="12"/>
      <c r="D1706" s="18" t="s">
        <v>120</v>
      </c>
      <c r="E1706" s="9">
        <f t="shared" si="534"/>
        <v>0</v>
      </c>
      <c r="F1706" s="9"/>
      <c r="G1706" s="9"/>
      <c r="H1706" s="112">
        <f t="shared" si="535"/>
        <v>0</v>
      </c>
      <c r="I1706" s="112"/>
      <c r="J1706" s="112"/>
      <c r="K1706" s="112">
        <f t="shared" si="533"/>
        <v>0</v>
      </c>
      <c r="L1706" s="112"/>
      <c r="M1706" s="112"/>
      <c r="N1706" s="3">
        <v>20</v>
      </c>
      <c r="P1706" s="4"/>
      <c r="Q1706" s="4"/>
      <c r="R1706" s="4"/>
      <c r="S1706" s="4"/>
      <c r="T1706" s="4"/>
      <c r="U1706" s="4"/>
      <c r="V1706" s="4"/>
      <c r="W1706" s="4"/>
      <c r="X1706" s="4"/>
    </row>
    <row r="1707" spans="1:24" ht="18" hidden="1">
      <c r="A1707" s="21" t="str">
        <f t="shared" si="536"/>
        <v>b</v>
      </c>
      <c r="B1707" s="21" t="s">
        <v>114</v>
      </c>
      <c r="C1707" s="7" t="s">
        <v>284</v>
      </c>
      <c r="D1707" s="22"/>
      <c r="E1707" s="14">
        <f t="shared" si="534"/>
        <v>0</v>
      </c>
      <c r="F1707" s="5">
        <f>F1709+F1725+F1726</f>
        <v>0</v>
      </c>
      <c r="G1707" s="5">
        <f>G1709+G1725+G1726</f>
        <v>0</v>
      </c>
      <c r="H1707" s="110">
        <f t="shared" si="535"/>
        <v>0</v>
      </c>
      <c r="I1707" s="110">
        <f>I1709+I1725+I1726</f>
        <v>0</v>
      </c>
      <c r="J1707" s="110">
        <f>J1709+J1725+J1726</f>
        <v>0</v>
      </c>
      <c r="K1707" s="110">
        <f t="shared" si="533"/>
        <v>0</v>
      </c>
      <c r="L1707" s="110">
        <f>L1709+L1725+L1726</f>
        <v>0</v>
      </c>
      <c r="M1707" s="110">
        <f>M1709+M1725+M1726</f>
        <v>0</v>
      </c>
      <c r="N1707" s="3">
        <v>1</v>
      </c>
    </row>
    <row r="1708" spans="1:24" s="3" customFormat="1" hidden="1">
      <c r="A1708" s="3" t="str">
        <f t="shared" si="536"/>
        <v>b</v>
      </c>
      <c r="C1708" s="12"/>
      <c r="D1708" s="19" t="s">
        <v>99</v>
      </c>
      <c r="E1708" s="8">
        <f t="shared" si="534"/>
        <v>0</v>
      </c>
      <c r="F1708" s="8"/>
      <c r="G1708" s="8"/>
      <c r="H1708" s="111">
        <f t="shared" si="535"/>
        <v>0</v>
      </c>
      <c r="I1708" s="111"/>
      <c r="J1708" s="111"/>
      <c r="K1708" s="111">
        <f t="shared" si="533"/>
        <v>0</v>
      </c>
      <c r="L1708" s="111"/>
      <c r="M1708" s="111"/>
      <c r="N1708" s="3">
        <v>2</v>
      </c>
      <c r="P1708" s="4"/>
      <c r="Q1708" s="4"/>
      <c r="R1708" s="4"/>
      <c r="S1708" s="4"/>
      <c r="T1708" s="4"/>
      <c r="U1708" s="4"/>
      <c r="V1708" s="4"/>
      <c r="W1708" s="4"/>
      <c r="X1708" s="4"/>
    </row>
    <row r="1709" spans="1:24" hidden="1">
      <c r="A1709" s="21" t="str">
        <f t="shared" si="536"/>
        <v>b</v>
      </c>
      <c r="C1709" s="28"/>
      <c r="D1709" s="23" t="s">
        <v>5</v>
      </c>
      <c r="E1709" s="9">
        <f t="shared" si="534"/>
        <v>0</v>
      </c>
      <c r="F1709" s="9">
        <f>F1710+F1711+F1721+F1722+F1723+F1724</f>
        <v>0</v>
      </c>
      <c r="G1709" s="9">
        <f>G1710+G1711+G1721+G1722+G1723+G1724</f>
        <v>0</v>
      </c>
      <c r="H1709" s="112">
        <f t="shared" si="535"/>
        <v>0</v>
      </c>
      <c r="I1709" s="112">
        <f>I1710+I1711+I1721+I1722+I1723+I1724</f>
        <v>0</v>
      </c>
      <c r="J1709" s="112">
        <f>J1710+J1711+J1721+J1722+J1723+J1724</f>
        <v>0</v>
      </c>
      <c r="K1709" s="112">
        <f t="shared" si="533"/>
        <v>0</v>
      </c>
      <c r="L1709" s="112">
        <f>L1710+L1711+L1721+L1722+L1723+L1724</f>
        <v>0</v>
      </c>
      <c r="M1709" s="112">
        <f>M1710+M1711+M1721+M1722+M1723+M1724</f>
        <v>0</v>
      </c>
      <c r="N1709" s="3">
        <v>3</v>
      </c>
    </row>
    <row r="1710" spans="1:24" s="3" customFormat="1" hidden="1">
      <c r="A1710" s="3" t="str">
        <f t="shared" si="536"/>
        <v>b</v>
      </c>
      <c r="C1710" s="12"/>
      <c r="D1710" s="17" t="s">
        <v>301</v>
      </c>
      <c r="E1710" s="10">
        <f t="shared" si="534"/>
        <v>0</v>
      </c>
      <c r="F1710" s="10"/>
      <c r="G1710" s="10"/>
      <c r="H1710" s="113">
        <f t="shared" si="535"/>
        <v>0</v>
      </c>
      <c r="I1710" s="113"/>
      <c r="J1710" s="113"/>
      <c r="K1710" s="113">
        <f t="shared" si="533"/>
        <v>0</v>
      </c>
      <c r="L1710" s="113"/>
      <c r="M1710" s="113"/>
      <c r="N1710" s="3">
        <v>4</v>
      </c>
      <c r="P1710" s="4">
        <f>K1710-H1710</f>
        <v>0</v>
      </c>
      <c r="Q1710" s="4">
        <f>K1710-E1710</f>
        <v>0</v>
      </c>
      <c r="R1710" s="4">
        <f>H1710-E1710</f>
        <v>0</v>
      </c>
      <c r="S1710" s="4"/>
      <c r="T1710" s="4"/>
      <c r="U1710" s="4"/>
      <c r="V1710" s="4"/>
      <c r="W1710" s="4"/>
      <c r="X1710" s="4"/>
    </row>
    <row r="1711" spans="1:24" s="3" customFormat="1" hidden="1">
      <c r="A1711" s="3" t="str">
        <f t="shared" si="536"/>
        <v>b</v>
      </c>
      <c r="C1711" s="12"/>
      <c r="D1711" s="17" t="s">
        <v>295</v>
      </c>
      <c r="E1711" s="10">
        <f t="shared" si="534"/>
        <v>0</v>
      </c>
      <c r="F1711" s="10">
        <f>F1712+F1713+F1714+F1715+F1716+F1717+F1718+F1719</f>
        <v>0</v>
      </c>
      <c r="G1711" s="10">
        <f>G1712+G1713+G1714+G1715+G1716+G1717+G1718+G1719</f>
        <v>0</v>
      </c>
      <c r="H1711" s="113">
        <f t="shared" si="535"/>
        <v>0</v>
      </c>
      <c r="I1711" s="113">
        <f>I1712+I1713+I1714+I1715+I1716+I1717+I1718+I1719</f>
        <v>0</v>
      </c>
      <c r="J1711" s="113">
        <f>J1712+J1713+J1714+J1715+J1716+J1717+J1718+J1719</f>
        <v>0</v>
      </c>
      <c r="K1711" s="113">
        <f t="shared" si="533"/>
        <v>0</v>
      </c>
      <c r="L1711" s="113">
        <f>L1712+L1713+L1714+L1715+L1716+L1717+L1718+L1719</f>
        <v>0</v>
      </c>
      <c r="M1711" s="113">
        <f>M1712+M1713+M1714+M1715+M1716+M1717+M1718+M1719</f>
        <v>0</v>
      </c>
      <c r="N1711" s="3">
        <v>5</v>
      </c>
      <c r="P1711" s="4"/>
      <c r="Q1711" s="4"/>
      <c r="R1711" s="4"/>
      <c r="S1711" s="4"/>
      <c r="T1711" s="4"/>
      <c r="U1711" s="4"/>
      <c r="V1711" s="4"/>
      <c r="W1711" s="4"/>
      <c r="X1711" s="4"/>
    </row>
    <row r="1712" spans="1:24" s="3" customFormat="1" ht="22.5" hidden="1">
      <c r="A1712" s="3" t="s">
        <v>289</v>
      </c>
      <c r="C1712" s="12"/>
      <c r="D1712" s="16" t="s">
        <v>290</v>
      </c>
      <c r="E1712" s="5">
        <f t="shared" si="534"/>
        <v>0</v>
      </c>
      <c r="F1712" s="5"/>
      <c r="G1712" s="5"/>
      <c r="H1712" s="110">
        <f t="shared" si="535"/>
        <v>0</v>
      </c>
      <c r="I1712" s="110"/>
      <c r="J1712" s="110"/>
      <c r="K1712" s="110">
        <f t="shared" si="533"/>
        <v>0</v>
      </c>
      <c r="L1712" s="110"/>
      <c r="M1712" s="110"/>
      <c r="N1712" s="3">
        <v>6</v>
      </c>
      <c r="P1712" s="4"/>
      <c r="Q1712" s="4"/>
      <c r="R1712" s="4"/>
      <c r="S1712" s="4"/>
      <c r="T1712" s="4"/>
      <c r="U1712" s="4"/>
      <c r="V1712" s="4"/>
      <c r="W1712" s="4"/>
      <c r="X1712" s="4"/>
    </row>
    <row r="1713" spans="1:24" s="3" customFormat="1" hidden="1">
      <c r="A1713" s="3" t="s">
        <v>289</v>
      </c>
      <c r="C1713" s="12"/>
      <c r="D1713" s="16" t="s">
        <v>102</v>
      </c>
      <c r="E1713" s="5">
        <f t="shared" si="534"/>
        <v>0</v>
      </c>
      <c r="F1713" s="5"/>
      <c r="G1713" s="5"/>
      <c r="H1713" s="110">
        <f t="shared" si="535"/>
        <v>0</v>
      </c>
      <c r="I1713" s="110"/>
      <c r="J1713" s="110"/>
      <c r="K1713" s="110">
        <f t="shared" si="533"/>
        <v>0</v>
      </c>
      <c r="L1713" s="110"/>
      <c r="M1713" s="110"/>
      <c r="N1713" s="3">
        <v>7</v>
      </c>
      <c r="P1713" s="4"/>
      <c r="Q1713" s="4"/>
      <c r="R1713" s="4"/>
      <c r="S1713" s="4"/>
      <c r="T1713" s="4"/>
      <c r="U1713" s="4"/>
      <c r="V1713" s="4"/>
      <c r="W1713" s="4"/>
      <c r="X1713" s="4"/>
    </row>
    <row r="1714" spans="1:24" s="3" customFormat="1" hidden="1">
      <c r="A1714" s="3" t="s">
        <v>289</v>
      </c>
      <c r="C1714" s="12"/>
      <c r="D1714" s="16" t="s">
        <v>101</v>
      </c>
      <c r="E1714" s="5">
        <f t="shared" si="534"/>
        <v>0</v>
      </c>
      <c r="F1714" s="5"/>
      <c r="G1714" s="5"/>
      <c r="H1714" s="110">
        <f t="shared" si="535"/>
        <v>0</v>
      </c>
      <c r="I1714" s="110"/>
      <c r="J1714" s="110"/>
      <c r="K1714" s="110">
        <f t="shared" si="533"/>
        <v>0</v>
      </c>
      <c r="L1714" s="110"/>
      <c r="M1714" s="110"/>
      <c r="N1714" s="3">
        <v>8</v>
      </c>
      <c r="P1714" s="4"/>
      <c r="Q1714" s="4"/>
      <c r="R1714" s="4"/>
      <c r="S1714" s="4"/>
      <c r="T1714" s="4"/>
      <c r="U1714" s="4"/>
      <c r="V1714" s="4"/>
      <c r="W1714" s="4"/>
      <c r="X1714" s="4"/>
    </row>
    <row r="1715" spans="1:24" s="3" customFormat="1" hidden="1">
      <c r="A1715" s="3" t="s">
        <v>289</v>
      </c>
      <c r="C1715" s="12"/>
      <c r="D1715" s="16" t="s">
        <v>291</v>
      </c>
      <c r="E1715" s="5">
        <f t="shared" si="534"/>
        <v>0</v>
      </c>
      <c r="F1715" s="5"/>
      <c r="G1715" s="5"/>
      <c r="H1715" s="110">
        <f t="shared" si="535"/>
        <v>0</v>
      </c>
      <c r="I1715" s="110"/>
      <c r="J1715" s="110"/>
      <c r="K1715" s="110">
        <f t="shared" si="533"/>
        <v>0</v>
      </c>
      <c r="L1715" s="110"/>
      <c r="M1715" s="110"/>
      <c r="N1715" s="3">
        <v>9</v>
      </c>
      <c r="P1715" s="4"/>
      <c r="Q1715" s="4"/>
      <c r="R1715" s="4"/>
      <c r="S1715" s="4"/>
      <c r="T1715" s="4"/>
      <c r="U1715" s="4"/>
      <c r="V1715" s="4"/>
      <c r="W1715" s="4"/>
      <c r="X1715" s="4"/>
    </row>
    <row r="1716" spans="1:24" s="3" customFormat="1" hidden="1">
      <c r="A1716" s="3" t="s">
        <v>289</v>
      </c>
      <c r="C1716" s="12"/>
      <c r="D1716" s="16" t="s">
        <v>100</v>
      </c>
      <c r="E1716" s="5">
        <f t="shared" si="534"/>
        <v>0</v>
      </c>
      <c r="F1716" s="5"/>
      <c r="G1716" s="5"/>
      <c r="H1716" s="110">
        <f t="shared" si="535"/>
        <v>0</v>
      </c>
      <c r="I1716" s="110"/>
      <c r="J1716" s="110"/>
      <c r="K1716" s="110">
        <f t="shared" si="533"/>
        <v>0</v>
      </c>
      <c r="L1716" s="110"/>
      <c r="M1716" s="110"/>
      <c r="N1716" s="3">
        <v>10</v>
      </c>
      <c r="P1716" s="4"/>
      <c r="Q1716" s="4"/>
      <c r="R1716" s="4"/>
      <c r="S1716" s="4"/>
      <c r="T1716" s="4"/>
      <c r="U1716" s="4"/>
      <c r="V1716" s="4"/>
      <c r="W1716" s="4"/>
      <c r="X1716" s="4"/>
    </row>
    <row r="1717" spans="1:24" s="3" customFormat="1" ht="33.75" hidden="1">
      <c r="A1717" s="3" t="s">
        <v>289</v>
      </c>
      <c r="C1717" s="12"/>
      <c r="D1717" s="16" t="s">
        <v>292</v>
      </c>
      <c r="E1717" s="5">
        <f t="shared" si="534"/>
        <v>0</v>
      </c>
      <c r="F1717" s="5"/>
      <c r="G1717" s="5"/>
      <c r="H1717" s="110">
        <f t="shared" si="535"/>
        <v>0</v>
      </c>
      <c r="I1717" s="110"/>
      <c r="J1717" s="110"/>
      <c r="K1717" s="110">
        <f t="shared" si="533"/>
        <v>0</v>
      </c>
      <c r="L1717" s="110"/>
      <c r="M1717" s="110"/>
      <c r="N1717" s="3">
        <v>11</v>
      </c>
      <c r="P1717" s="4"/>
      <c r="Q1717" s="4"/>
      <c r="R1717" s="4"/>
      <c r="S1717" s="4"/>
      <c r="T1717" s="4"/>
      <c r="U1717" s="4"/>
      <c r="V1717" s="4"/>
      <c r="W1717" s="4"/>
      <c r="X1717" s="4"/>
    </row>
    <row r="1718" spans="1:24" s="3" customFormat="1" ht="33.75" hidden="1">
      <c r="A1718" s="3" t="s">
        <v>289</v>
      </c>
      <c r="C1718" s="12"/>
      <c r="D1718" s="16" t="s">
        <v>293</v>
      </c>
      <c r="E1718" s="5">
        <f t="shared" si="534"/>
        <v>0</v>
      </c>
      <c r="F1718" s="5"/>
      <c r="G1718" s="5"/>
      <c r="H1718" s="110">
        <f t="shared" si="535"/>
        <v>0</v>
      </c>
      <c r="I1718" s="110"/>
      <c r="J1718" s="110"/>
      <c r="K1718" s="110">
        <f t="shared" si="533"/>
        <v>0</v>
      </c>
      <c r="L1718" s="110"/>
      <c r="M1718" s="110"/>
      <c r="N1718" s="3">
        <v>12</v>
      </c>
      <c r="P1718" s="4"/>
      <c r="Q1718" s="4"/>
      <c r="R1718" s="4"/>
      <c r="S1718" s="4"/>
      <c r="T1718" s="4"/>
      <c r="U1718" s="4"/>
      <c r="V1718" s="4"/>
      <c r="W1718" s="4"/>
      <c r="X1718" s="4"/>
    </row>
    <row r="1719" spans="1:24" s="3" customFormat="1" ht="22.5" hidden="1">
      <c r="A1719" s="3" t="s">
        <v>289</v>
      </c>
      <c r="C1719" s="12"/>
      <c r="D1719" s="16" t="s">
        <v>294</v>
      </c>
      <c r="E1719" s="5">
        <f t="shared" si="534"/>
        <v>0</v>
      </c>
      <c r="F1719" s="5"/>
      <c r="G1719" s="5"/>
      <c r="H1719" s="110">
        <f t="shared" si="535"/>
        <v>0</v>
      </c>
      <c r="I1719" s="110"/>
      <c r="J1719" s="110"/>
      <c r="K1719" s="110">
        <f t="shared" si="533"/>
        <v>0</v>
      </c>
      <c r="L1719" s="110"/>
      <c r="M1719" s="110"/>
      <c r="N1719" s="3">
        <v>13</v>
      </c>
      <c r="P1719" s="4"/>
      <c r="Q1719" s="4"/>
      <c r="R1719" s="4"/>
      <c r="S1719" s="4"/>
      <c r="T1719" s="4"/>
      <c r="U1719" s="4"/>
      <c r="V1719" s="4"/>
      <c r="W1719" s="4"/>
      <c r="X1719" s="4"/>
    </row>
    <row r="1720" spans="1:24" s="3" customFormat="1" hidden="1">
      <c r="A1720" s="3" t="str">
        <f t="shared" si="536"/>
        <v>b</v>
      </c>
      <c r="C1720" s="12"/>
      <c r="D1720" s="17" t="s">
        <v>296</v>
      </c>
      <c r="E1720" s="10"/>
      <c r="F1720" s="10"/>
      <c r="G1720" s="10"/>
      <c r="H1720" s="113"/>
      <c r="I1720" s="113"/>
      <c r="J1720" s="113"/>
      <c r="K1720" s="113">
        <f t="shared" si="533"/>
        <v>0</v>
      </c>
      <c r="L1720" s="113"/>
      <c r="M1720" s="113"/>
      <c r="N1720" s="3">
        <v>14</v>
      </c>
      <c r="P1720" s="4"/>
      <c r="Q1720" s="4"/>
      <c r="R1720" s="4"/>
      <c r="S1720" s="4"/>
      <c r="T1720" s="4"/>
      <c r="U1720" s="4"/>
      <c r="V1720" s="4"/>
      <c r="W1720" s="4"/>
      <c r="X1720" s="4"/>
    </row>
    <row r="1721" spans="1:24" s="3" customFormat="1" hidden="1">
      <c r="A1721" s="3" t="str">
        <f t="shared" si="536"/>
        <v>b</v>
      </c>
      <c r="C1721" s="12"/>
      <c r="D1721" s="17" t="s">
        <v>297</v>
      </c>
      <c r="E1721" s="10">
        <f t="shared" ref="E1721:E1739" si="537">F1721+G1721</f>
        <v>0</v>
      </c>
      <c r="F1721" s="10"/>
      <c r="G1721" s="10"/>
      <c r="H1721" s="113">
        <f t="shared" ref="H1721:H1739" si="538">I1721+J1721</f>
        <v>0</v>
      </c>
      <c r="I1721" s="113"/>
      <c r="J1721" s="113"/>
      <c r="K1721" s="113">
        <f t="shared" si="533"/>
        <v>0</v>
      </c>
      <c r="L1721" s="113"/>
      <c r="M1721" s="113"/>
      <c r="N1721" s="3">
        <v>15</v>
      </c>
      <c r="P1721" s="4"/>
      <c r="Q1721" s="4"/>
      <c r="R1721" s="4"/>
      <c r="S1721" s="4"/>
      <c r="T1721" s="4"/>
      <c r="U1721" s="4"/>
      <c r="V1721" s="4"/>
      <c r="W1721" s="4"/>
      <c r="X1721" s="4"/>
    </row>
    <row r="1722" spans="1:24" s="3" customFormat="1" hidden="1">
      <c r="A1722" s="3" t="str">
        <f t="shared" si="536"/>
        <v>b</v>
      </c>
      <c r="C1722" s="12"/>
      <c r="D1722" s="17" t="s">
        <v>298</v>
      </c>
      <c r="E1722" s="10">
        <f t="shared" si="537"/>
        <v>0</v>
      </c>
      <c r="F1722" s="10"/>
      <c r="G1722" s="10"/>
      <c r="H1722" s="113">
        <f t="shared" si="538"/>
        <v>0</v>
      </c>
      <c r="I1722" s="113"/>
      <c r="J1722" s="113"/>
      <c r="K1722" s="113">
        <f t="shared" si="533"/>
        <v>0</v>
      </c>
      <c r="L1722" s="113"/>
      <c r="M1722" s="113"/>
      <c r="N1722" s="3">
        <v>16</v>
      </c>
      <c r="P1722" s="4"/>
      <c r="Q1722" s="4"/>
      <c r="R1722" s="4"/>
      <c r="S1722" s="4"/>
      <c r="T1722" s="4"/>
      <c r="U1722" s="4"/>
      <c r="V1722" s="4"/>
      <c r="W1722" s="4"/>
      <c r="X1722" s="4"/>
    </row>
    <row r="1723" spans="1:24" hidden="1">
      <c r="A1723" s="21" t="str">
        <f t="shared" si="536"/>
        <v>b</v>
      </c>
      <c r="C1723" s="28"/>
      <c r="D1723" s="17" t="s">
        <v>299</v>
      </c>
      <c r="E1723" s="10">
        <f t="shared" si="537"/>
        <v>0</v>
      </c>
      <c r="F1723" s="10"/>
      <c r="G1723" s="10"/>
      <c r="H1723" s="113">
        <f t="shared" si="538"/>
        <v>0</v>
      </c>
      <c r="I1723" s="113"/>
      <c r="J1723" s="113"/>
      <c r="K1723" s="113">
        <f t="shared" si="533"/>
        <v>0</v>
      </c>
      <c r="L1723" s="113"/>
      <c r="M1723" s="113"/>
      <c r="N1723" s="3">
        <v>17</v>
      </c>
    </row>
    <row r="1724" spans="1:24" s="3" customFormat="1" hidden="1">
      <c r="A1724" s="3" t="str">
        <f t="shared" si="536"/>
        <v>b</v>
      </c>
      <c r="C1724" s="12"/>
      <c r="D1724" s="17" t="s">
        <v>300</v>
      </c>
      <c r="E1724" s="10">
        <f t="shared" si="537"/>
        <v>0</v>
      </c>
      <c r="F1724" s="10"/>
      <c r="G1724" s="10"/>
      <c r="H1724" s="113">
        <f t="shared" si="538"/>
        <v>0</v>
      </c>
      <c r="I1724" s="113"/>
      <c r="J1724" s="113"/>
      <c r="K1724" s="113">
        <f t="shared" si="533"/>
        <v>0</v>
      </c>
      <c r="L1724" s="113"/>
      <c r="M1724" s="113"/>
      <c r="N1724" s="3">
        <v>18</v>
      </c>
      <c r="P1724" s="4"/>
      <c r="Q1724" s="4"/>
      <c r="R1724" s="4"/>
      <c r="S1724" s="4"/>
      <c r="T1724" s="4"/>
      <c r="U1724" s="4"/>
      <c r="V1724" s="4"/>
      <c r="W1724" s="4"/>
      <c r="X1724" s="4"/>
    </row>
    <row r="1725" spans="1:24" s="3" customFormat="1" hidden="1">
      <c r="A1725" s="3" t="str">
        <f t="shared" si="536"/>
        <v>b</v>
      </c>
      <c r="C1725" s="12"/>
      <c r="D1725" s="18" t="s">
        <v>21</v>
      </c>
      <c r="E1725" s="9">
        <f t="shared" si="537"/>
        <v>0</v>
      </c>
      <c r="F1725" s="9"/>
      <c r="G1725" s="9"/>
      <c r="H1725" s="112">
        <f t="shared" si="538"/>
        <v>0</v>
      </c>
      <c r="I1725" s="112"/>
      <c r="J1725" s="112"/>
      <c r="K1725" s="112">
        <f t="shared" si="533"/>
        <v>0</v>
      </c>
      <c r="L1725" s="112"/>
      <c r="M1725" s="112"/>
      <c r="N1725" s="3">
        <v>19</v>
      </c>
      <c r="P1725" s="4"/>
      <c r="Q1725" s="4"/>
      <c r="R1725" s="4"/>
      <c r="S1725" s="4"/>
      <c r="T1725" s="4"/>
      <c r="U1725" s="4"/>
      <c r="V1725" s="4"/>
      <c r="W1725" s="4"/>
      <c r="X1725" s="4"/>
    </row>
    <row r="1726" spans="1:24" s="3" customFormat="1" hidden="1">
      <c r="A1726" s="3" t="str">
        <f t="shared" si="536"/>
        <v>b</v>
      </c>
      <c r="C1726" s="12"/>
      <c r="D1726" s="18" t="s">
        <v>120</v>
      </c>
      <c r="E1726" s="9">
        <f t="shared" si="537"/>
        <v>0</v>
      </c>
      <c r="F1726" s="9"/>
      <c r="G1726" s="9"/>
      <c r="H1726" s="112">
        <f t="shared" si="538"/>
        <v>0</v>
      </c>
      <c r="I1726" s="112"/>
      <c r="J1726" s="112"/>
      <c r="K1726" s="112">
        <f t="shared" si="533"/>
        <v>0</v>
      </c>
      <c r="L1726" s="112"/>
      <c r="M1726" s="112"/>
      <c r="N1726" s="3">
        <v>20</v>
      </c>
      <c r="P1726" s="4"/>
      <c r="Q1726" s="4"/>
      <c r="R1726" s="4"/>
      <c r="S1726" s="4"/>
      <c r="T1726" s="4"/>
      <c r="U1726" s="4"/>
      <c r="V1726" s="4"/>
      <c r="W1726" s="4"/>
      <c r="X1726" s="4"/>
    </row>
    <row r="1727" spans="1:24" ht="0.75" hidden="1" customHeight="1">
      <c r="A1727" s="21" t="str">
        <f t="shared" si="536"/>
        <v>b</v>
      </c>
      <c r="B1727" s="21" t="s">
        <v>114</v>
      </c>
      <c r="C1727" s="7" t="s">
        <v>285</v>
      </c>
      <c r="D1727" s="22"/>
      <c r="E1727" s="14">
        <f t="shared" si="537"/>
        <v>0</v>
      </c>
      <c r="F1727" s="5">
        <f>F1729+F1745+F1746</f>
        <v>0</v>
      </c>
      <c r="G1727" s="5">
        <f>G1729+G1745+G1746</f>
        <v>0</v>
      </c>
      <c r="H1727" s="110">
        <f t="shared" si="538"/>
        <v>0</v>
      </c>
      <c r="I1727" s="110">
        <f>I1729+I1745+I1746</f>
        <v>0</v>
      </c>
      <c r="J1727" s="110">
        <f>J1729+J1745+J1746</f>
        <v>0</v>
      </c>
      <c r="K1727" s="110">
        <f t="shared" ref="K1727:K1790" si="539">L1727+M1727</f>
        <v>0</v>
      </c>
      <c r="L1727" s="110">
        <f>L1729+L1745+L1746</f>
        <v>0</v>
      </c>
      <c r="M1727" s="110">
        <f>M1729+M1745+M1746</f>
        <v>0</v>
      </c>
      <c r="N1727" s="3">
        <v>1</v>
      </c>
    </row>
    <row r="1728" spans="1:24" s="3" customFormat="1" hidden="1">
      <c r="A1728" s="3" t="str">
        <f t="shared" si="536"/>
        <v>b</v>
      </c>
      <c r="C1728" s="12"/>
      <c r="D1728" s="19" t="s">
        <v>99</v>
      </c>
      <c r="E1728" s="8">
        <f t="shared" si="537"/>
        <v>0</v>
      </c>
      <c r="F1728" s="8"/>
      <c r="G1728" s="8"/>
      <c r="H1728" s="111">
        <f t="shared" si="538"/>
        <v>0</v>
      </c>
      <c r="I1728" s="111"/>
      <c r="J1728" s="111"/>
      <c r="K1728" s="111">
        <f t="shared" si="539"/>
        <v>0</v>
      </c>
      <c r="L1728" s="111"/>
      <c r="M1728" s="111"/>
      <c r="N1728" s="3">
        <v>2</v>
      </c>
      <c r="P1728" s="4"/>
      <c r="Q1728" s="4"/>
      <c r="R1728" s="4"/>
      <c r="S1728" s="4"/>
      <c r="T1728" s="4"/>
      <c r="U1728" s="4"/>
      <c r="V1728" s="4"/>
      <c r="W1728" s="4"/>
      <c r="X1728" s="4"/>
    </row>
    <row r="1729" spans="1:24" hidden="1">
      <c r="A1729" s="21" t="str">
        <f t="shared" si="536"/>
        <v>b</v>
      </c>
      <c r="C1729" s="28"/>
      <c r="D1729" s="23" t="s">
        <v>5</v>
      </c>
      <c r="E1729" s="9">
        <f t="shared" si="537"/>
        <v>0</v>
      </c>
      <c r="F1729" s="9">
        <f>F1730+F1731+F1741+F1742+F1743+F1744</f>
        <v>0</v>
      </c>
      <c r="G1729" s="9">
        <f>G1730+G1731+G1741+G1742+G1743+G1744</f>
        <v>0</v>
      </c>
      <c r="H1729" s="112">
        <f t="shared" si="538"/>
        <v>0</v>
      </c>
      <c r="I1729" s="112">
        <f>I1730+I1731+I1741+I1742+I1743+I1744</f>
        <v>0</v>
      </c>
      <c r="J1729" s="112">
        <f>J1730+J1731+J1741+J1742+J1743+J1744</f>
        <v>0</v>
      </c>
      <c r="K1729" s="112">
        <f t="shared" si="539"/>
        <v>0</v>
      </c>
      <c r="L1729" s="112">
        <f>L1730+L1731+L1741+L1742+L1743+L1744</f>
        <v>0</v>
      </c>
      <c r="M1729" s="112">
        <f>M1730+M1731+M1741+M1742+M1743+M1744</f>
        <v>0</v>
      </c>
      <c r="N1729" s="3">
        <v>3</v>
      </c>
    </row>
    <row r="1730" spans="1:24" s="3" customFormat="1" hidden="1">
      <c r="A1730" s="3" t="str">
        <f t="shared" si="536"/>
        <v>b</v>
      </c>
      <c r="C1730" s="12"/>
      <c r="D1730" s="17" t="s">
        <v>301</v>
      </c>
      <c r="E1730" s="10">
        <f t="shared" si="537"/>
        <v>0</v>
      </c>
      <c r="F1730" s="10"/>
      <c r="G1730" s="10"/>
      <c r="H1730" s="113">
        <f t="shared" si="538"/>
        <v>0</v>
      </c>
      <c r="I1730" s="113"/>
      <c r="J1730" s="113"/>
      <c r="K1730" s="113">
        <f t="shared" si="539"/>
        <v>0</v>
      </c>
      <c r="L1730" s="113"/>
      <c r="M1730" s="113"/>
      <c r="N1730" s="3">
        <v>4</v>
      </c>
      <c r="P1730" s="4">
        <f>K1730-H1730</f>
        <v>0</v>
      </c>
      <c r="Q1730" s="4">
        <f>K1730-E1730</f>
        <v>0</v>
      </c>
      <c r="R1730" s="4">
        <f>H1730-E1730</f>
        <v>0</v>
      </c>
      <c r="S1730" s="4"/>
      <c r="T1730" s="4"/>
      <c r="U1730" s="4"/>
      <c r="V1730" s="4"/>
      <c r="W1730" s="4"/>
      <c r="X1730" s="4"/>
    </row>
    <row r="1731" spans="1:24" s="3" customFormat="1" hidden="1">
      <c r="A1731" s="3" t="str">
        <f t="shared" si="536"/>
        <v>b</v>
      </c>
      <c r="C1731" s="12"/>
      <c r="D1731" s="17" t="s">
        <v>295</v>
      </c>
      <c r="E1731" s="10">
        <f t="shared" si="537"/>
        <v>0</v>
      </c>
      <c r="F1731" s="10">
        <f>F1732+F1733+F1734+F1735+F1736+F1737+F1738+F1739</f>
        <v>0</v>
      </c>
      <c r="G1731" s="10">
        <f>G1732+G1733+G1734+G1735+G1736+G1737+G1738+G1739</f>
        <v>0</v>
      </c>
      <c r="H1731" s="113">
        <f t="shared" si="538"/>
        <v>0</v>
      </c>
      <c r="I1731" s="113">
        <f>I1732+I1733+I1734+I1735+I1736+I1737+I1738+I1739</f>
        <v>0</v>
      </c>
      <c r="J1731" s="113">
        <f>J1732+J1733+J1734+J1735+J1736+J1737+J1738+J1739</f>
        <v>0</v>
      </c>
      <c r="K1731" s="113">
        <f t="shared" si="539"/>
        <v>0</v>
      </c>
      <c r="L1731" s="113">
        <f>L1732+L1733+L1734+L1735+L1736+L1737+L1738+L1739</f>
        <v>0</v>
      </c>
      <c r="M1731" s="113">
        <f>M1732+M1733+M1734+M1735+M1736+M1737+M1738+M1739</f>
        <v>0</v>
      </c>
      <c r="N1731" s="3">
        <v>5</v>
      </c>
      <c r="P1731" s="4"/>
      <c r="Q1731" s="4"/>
      <c r="R1731" s="4"/>
      <c r="S1731" s="4"/>
      <c r="T1731" s="4"/>
      <c r="U1731" s="4"/>
      <c r="V1731" s="4"/>
      <c r="W1731" s="4"/>
      <c r="X1731" s="4"/>
    </row>
    <row r="1732" spans="1:24" s="3" customFormat="1" ht="22.5" hidden="1">
      <c r="A1732" s="3" t="s">
        <v>289</v>
      </c>
      <c r="C1732" s="12"/>
      <c r="D1732" s="16" t="s">
        <v>290</v>
      </c>
      <c r="E1732" s="5">
        <f t="shared" si="537"/>
        <v>0</v>
      </c>
      <c r="F1732" s="5"/>
      <c r="G1732" s="5"/>
      <c r="H1732" s="110">
        <f t="shared" si="538"/>
        <v>0</v>
      </c>
      <c r="I1732" s="110"/>
      <c r="J1732" s="110"/>
      <c r="K1732" s="110">
        <f t="shared" si="539"/>
        <v>0</v>
      </c>
      <c r="L1732" s="110"/>
      <c r="M1732" s="110"/>
      <c r="N1732" s="3">
        <v>6</v>
      </c>
      <c r="P1732" s="4"/>
      <c r="Q1732" s="4"/>
      <c r="R1732" s="4"/>
      <c r="S1732" s="4"/>
      <c r="T1732" s="4"/>
      <c r="U1732" s="4"/>
      <c r="V1732" s="4"/>
      <c r="W1732" s="4"/>
      <c r="X1732" s="4"/>
    </row>
    <row r="1733" spans="1:24" s="3" customFormat="1" hidden="1">
      <c r="A1733" s="3" t="s">
        <v>289</v>
      </c>
      <c r="C1733" s="12"/>
      <c r="D1733" s="16" t="s">
        <v>102</v>
      </c>
      <c r="E1733" s="5">
        <f t="shared" si="537"/>
        <v>0</v>
      </c>
      <c r="F1733" s="5"/>
      <c r="G1733" s="5"/>
      <c r="H1733" s="110">
        <f t="shared" si="538"/>
        <v>0</v>
      </c>
      <c r="I1733" s="110"/>
      <c r="J1733" s="110"/>
      <c r="K1733" s="110">
        <f t="shared" si="539"/>
        <v>0</v>
      </c>
      <c r="L1733" s="110"/>
      <c r="M1733" s="110"/>
      <c r="N1733" s="3">
        <v>7</v>
      </c>
      <c r="P1733" s="4"/>
      <c r="Q1733" s="4"/>
      <c r="R1733" s="4"/>
      <c r="S1733" s="4"/>
      <c r="T1733" s="4"/>
      <c r="U1733" s="4"/>
      <c r="V1733" s="4"/>
      <c r="W1733" s="4"/>
      <c r="X1733" s="4"/>
    </row>
    <row r="1734" spans="1:24" s="3" customFormat="1" hidden="1">
      <c r="A1734" s="3" t="s">
        <v>289</v>
      </c>
      <c r="C1734" s="12"/>
      <c r="D1734" s="16" t="s">
        <v>101</v>
      </c>
      <c r="E1734" s="5">
        <f t="shared" si="537"/>
        <v>0</v>
      </c>
      <c r="F1734" s="5"/>
      <c r="G1734" s="5"/>
      <c r="H1734" s="110">
        <f t="shared" si="538"/>
        <v>0</v>
      </c>
      <c r="I1734" s="110"/>
      <c r="J1734" s="110"/>
      <c r="K1734" s="110">
        <f t="shared" si="539"/>
        <v>0</v>
      </c>
      <c r="L1734" s="110"/>
      <c r="M1734" s="110"/>
      <c r="N1734" s="3">
        <v>8</v>
      </c>
      <c r="P1734" s="4"/>
      <c r="Q1734" s="4"/>
      <c r="R1734" s="4"/>
      <c r="S1734" s="4"/>
      <c r="T1734" s="4"/>
      <c r="U1734" s="4"/>
      <c r="V1734" s="4"/>
      <c r="W1734" s="4"/>
      <c r="X1734" s="4"/>
    </row>
    <row r="1735" spans="1:24" s="3" customFormat="1" hidden="1">
      <c r="A1735" s="3" t="s">
        <v>289</v>
      </c>
      <c r="C1735" s="12"/>
      <c r="D1735" s="16" t="s">
        <v>291</v>
      </c>
      <c r="E1735" s="5">
        <f t="shared" si="537"/>
        <v>0</v>
      </c>
      <c r="F1735" s="5"/>
      <c r="G1735" s="5"/>
      <c r="H1735" s="110">
        <f t="shared" si="538"/>
        <v>0</v>
      </c>
      <c r="I1735" s="110"/>
      <c r="J1735" s="110"/>
      <c r="K1735" s="110">
        <f t="shared" si="539"/>
        <v>0</v>
      </c>
      <c r="L1735" s="110"/>
      <c r="M1735" s="110"/>
      <c r="N1735" s="3">
        <v>9</v>
      </c>
      <c r="P1735" s="4"/>
      <c r="Q1735" s="4"/>
      <c r="R1735" s="4"/>
      <c r="S1735" s="4"/>
      <c r="T1735" s="4"/>
      <c r="U1735" s="4"/>
      <c r="V1735" s="4"/>
      <c r="W1735" s="4"/>
      <c r="X1735" s="4"/>
    </row>
    <row r="1736" spans="1:24" s="3" customFormat="1" hidden="1">
      <c r="A1736" s="3" t="s">
        <v>289</v>
      </c>
      <c r="C1736" s="12"/>
      <c r="D1736" s="16" t="s">
        <v>100</v>
      </c>
      <c r="E1736" s="5">
        <f t="shared" si="537"/>
        <v>0</v>
      </c>
      <c r="F1736" s="5"/>
      <c r="G1736" s="5"/>
      <c r="H1736" s="110">
        <f t="shared" si="538"/>
        <v>0</v>
      </c>
      <c r="I1736" s="110"/>
      <c r="J1736" s="110"/>
      <c r="K1736" s="110">
        <f t="shared" si="539"/>
        <v>0</v>
      </c>
      <c r="L1736" s="110"/>
      <c r="M1736" s="110"/>
      <c r="N1736" s="3">
        <v>10</v>
      </c>
      <c r="P1736" s="4"/>
      <c r="Q1736" s="4"/>
      <c r="R1736" s="4"/>
      <c r="S1736" s="4"/>
      <c r="T1736" s="4"/>
      <c r="U1736" s="4"/>
      <c r="V1736" s="4"/>
      <c r="W1736" s="4"/>
      <c r="X1736" s="4"/>
    </row>
    <row r="1737" spans="1:24" s="3" customFormat="1" ht="33.75" hidden="1">
      <c r="A1737" s="3" t="s">
        <v>289</v>
      </c>
      <c r="C1737" s="12"/>
      <c r="D1737" s="16" t="s">
        <v>292</v>
      </c>
      <c r="E1737" s="5">
        <f t="shared" si="537"/>
        <v>0</v>
      </c>
      <c r="F1737" s="5"/>
      <c r="G1737" s="5"/>
      <c r="H1737" s="110">
        <f t="shared" si="538"/>
        <v>0</v>
      </c>
      <c r="I1737" s="110"/>
      <c r="J1737" s="110"/>
      <c r="K1737" s="110">
        <f t="shared" si="539"/>
        <v>0</v>
      </c>
      <c r="L1737" s="110"/>
      <c r="M1737" s="110"/>
      <c r="N1737" s="3">
        <v>11</v>
      </c>
      <c r="P1737" s="4"/>
      <c r="Q1737" s="4"/>
      <c r="R1737" s="4"/>
      <c r="S1737" s="4"/>
      <c r="T1737" s="4"/>
      <c r="U1737" s="4"/>
      <c r="V1737" s="4"/>
      <c r="W1737" s="4"/>
      <c r="X1737" s="4"/>
    </row>
    <row r="1738" spans="1:24" s="3" customFormat="1" ht="33.75" hidden="1">
      <c r="A1738" s="3" t="s">
        <v>289</v>
      </c>
      <c r="C1738" s="12"/>
      <c r="D1738" s="16" t="s">
        <v>293</v>
      </c>
      <c r="E1738" s="5">
        <f t="shared" si="537"/>
        <v>0</v>
      </c>
      <c r="F1738" s="5"/>
      <c r="G1738" s="5"/>
      <c r="H1738" s="110">
        <f t="shared" si="538"/>
        <v>0</v>
      </c>
      <c r="I1738" s="110"/>
      <c r="J1738" s="110"/>
      <c r="K1738" s="110">
        <f t="shared" si="539"/>
        <v>0</v>
      </c>
      <c r="L1738" s="110"/>
      <c r="M1738" s="110"/>
      <c r="N1738" s="3">
        <v>12</v>
      </c>
      <c r="P1738" s="4"/>
      <c r="Q1738" s="4"/>
      <c r="R1738" s="4"/>
      <c r="S1738" s="4"/>
      <c r="T1738" s="4"/>
      <c r="U1738" s="4"/>
      <c r="V1738" s="4"/>
      <c r="W1738" s="4"/>
      <c r="X1738" s="4"/>
    </row>
    <row r="1739" spans="1:24" s="3" customFormat="1" ht="22.5" hidden="1">
      <c r="A1739" s="3" t="s">
        <v>289</v>
      </c>
      <c r="C1739" s="12"/>
      <c r="D1739" s="16" t="s">
        <v>294</v>
      </c>
      <c r="E1739" s="5">
        <f t="shared" si="537"/>
        <v>0</v>
      </c>
      <c r="F1739" s="5"/>
      <c r="G1739" s="5"/>
      <c r="H1739" s="110">
        <f t="shared" si="538"/>
        <v>0</v>
      </c>
      <c r="I1739" s="110"/>
      <c r="J1739" s="110"/>
      <c r="K1739" s="110">
        <f t="shared" si="539"/>
        <v>0</v>
      </c>
      <c r="L1739" s="110"/>
      <c r="M1739" s="110"/>
      <c r="N1739" s="3">
        <v>13</v>
      </c>
      <c r="P1739" s="4"/>
      <c r="Q1739" s="4"/>
      <c r="R1739" s="4"/>
      <c r="S1739" s="4"/>
      <c r="T1739" s="4"/>
      <c r="U1739" s="4"/>
      <c r="V1739" s="4"/>
      <c r="W1739" s="4"/>
      <c r="X1739" s="4"/>
    </row>
    <row r="1740" spans="1:24" s="3" customFormat="1" hidden="1">
      <c r="A1740" s="3" t="str">
        <f t="shared" si="536"/>
        <v>b</v>
      </c>
      <c r="C1740" s="12"/>
      <c r="D1740" s="17" t="s">
        <v>296</v>
      </c>
      <c r="E1740" s="10"/>
      <c r="F1740" s="10"/>
      <c r="G1740" s="10"/>
      <c r="H1740" s="113"/>
      <c r="I1740" s="113"/>
      <c r="J1740" s="113"/>
      <c r="K1740" s="113">
        <f t="shared" si="539"/>
        <v>0</v>
      </c>
      <c r="L1740" s="113"/>
      <c r="M1740" s="113"/>
      <c r="N1740" s="3">
        <v>14</v>
      </c>
      <c r="P1740" s="4"/>
      <c r="Q1740" s="4"/>
      <c r="R1740" s="4"/>
      <c r="S1740" s="4"/>
      <c r="T1740" s="4"/>
      <c r="U1740" s="4"/>
      <c r="V1740" s="4"/>
      <c r="W1740" s="4"/>
      <c r="X1740" s="4"/>
    </row>
    <row r="1741" spans="1:24" s="3" customFormat="1" hidden="1">
      <c r="A1741" s="3" t="str">
        <f t="shared" si="536"/>
        <v>b</v>
      </c>
      <c r="C1741" s="12"/>
      <c r="D1741" s="17" t="s">
        <v>297</v>
      </c>
      <c r="E1741" s="10">
        <f t="shared" ref="E1741:E1759" si="540">F1741+G1741</f>
        <v>0</v>
      </c>
      <c r="F1741" s="10"/>
      <c r="G1741" s="10"/>
      <c r="H1741" s="113">
        <f t="shared" ref="H1741:H1759" si="541">I1741+J1741</f>
        <v>0</v>
      </c>
      <c r="I1741" s="113"/>
      <c r="J1741" s="113"/>
      <c r="K1741" s="113">
        <f t="shared" si="539"/>
        <v>0</v>
      </c>
      <c r="L1741" s="113"/>
      <c r="M1741" s="113"/>
      <c r="N1741" s="3">
        <v>15</v>
      </c>
      <c r="P1741" s="4"/>
      <c r="Q1741" s="4"/>
      <c r="R1741" s="4"/>
      <c r="S1741" s="4"/>
      <c r="T1741" s="4"/>
      <c r="U1741" s="4"/>
      <c r="V1741" s="4"/>
      <c r="W1741" s="4"/>
      <c r="X1741" s="4"/>
    </row>
    <row r="1742" spans="1:24" s="3" customFormat="1" hidden="1">
      <c r="A1742" s="3" t="str">
        <f t="shared" si="536"/>
        <v>b</v>
      </c>
      <c r="C1742" s="12"/>
      <c r="D1742" s="17" t="s">
        <v>298</v>
      </c>
      <c r="E1742" s="10">
        <f t="shared" si="540"/>
        <v>0</v>
      </c>
      <c r="F1742" s="10"/>
      <c r="G1742" s="10"/>
      <c r="H1742" s="113">
        <f t="shared" si="541"/>
        <v>0</v>
      </c>
      <c r="I1742" s="113"/>
      <c r="J1742" s="113"/>
      <c r="K1742" s="113">
        <f t="shared" si="539"/>
        <v>0</v>
      </c>
      <c r="L1742" s="113"/>
      <c r="M1742" s="113"/>
      <c r="N1742" s="3">
        <v>16</v>
      </c>
      <c r="P1742" s="4"/>
      <c r="Q1742" s="4"/>
      <c r="R1742" s="4"/>
      <c r="S1742" s="4"/>
      <c r="T1742" s="4"/>
      <c r="U1742" s="4"/>
      <c r="V1742" s="4"/>
      <c r="W1742" s="4"/>
      <c r="X1742" s="4"/>
    </row>
    <row r="1743" spans="1:24" hidden="1">
      <c r="A1743" s="21" t="str">
        <f t="shared" si="536"/>
        <v>b</v>
      </c>
      <c r="C1743" s="28"/>
      <c r="D1743" s="17" t="s">
        <v>299</v>
      </c>
      <c r="E1743" s="10">
        <f t="shared" si="540"/>
        <v>0</v>
      </c>
      <c r="F1743" s="10"/>
      <c r="G1743" s="10"/>
      <c r="H1743" s="113">
        <f t="shared" si="541"/>
        <v>0</v>
      </c>
      <c r="I1743" s="113"/>
      <c r="J1743" s="113"/>
      <c r="K1743" s="113">
        <f t="shared" si="539"/>
        <v>0</v>
      </c>
      <c r="L1743" s="113"/>
      <c r="M1743" s="113"/>
      <c r="N1743" s="3">
        <v>17</v>
      </c>
    </row>
    <row r="1744" spans="1:24" s="3" customFormat="1" hidden="1">
      <c r="A1744" s="3" t="str">
        <f t="shared" si="536"/>
        <v>b</v>
      </c>
      <c r="C1744" s="12"/>
      <c r="D1744" s="17" t="s">
        <v>300</v>
      </c>
      <c r="E1744" s="10">
        <f t="shared" si="540"/>
        <v>0</v>
      </c>
      <c r="F1744" s="10"/>
      <c r="G1744" s="10"/>
      <c r="H1744" s="113">
        <f t="shared" si="541"/>
        <v>0</v>
      </c>
      <c r="I1744" s="113"/>
      <c r="J1744" s="113"/>
      <c r="K1744" s="113">
        <f t="shared" si="539"/>
        <v>0</v>
      </c>
      <c r="L1744" s="113"/>
      <c r="M1744" s="113"/>
      <c r="N1744" s="3">
        <v>18</v>
      </c>
      <c r="P1744" s="4"/>
      <c r="Q1744" s="4"/>
      <c r="R1744" s="4"/>
      <c r="S1744" s="4"/>
      <c r="T1744" s="4"/>
      <c r="U1744" s="4"/>
      <c r="V1744" s="4"/>
      <c r="W1744" s="4"/>
      <c r="X1744" s="4"/>
    </row>
    <row r="1745" spans="1:24" s="3" customFormat="1" hidden="1">
      <c r="A1745" s="3" t="str">
        <f t="shared" si="536"/>
        <v>b</v>
      </c>
      <c r="C1745" s="12"/>
      <c r="D1745" s="18" t="s">
        <v>21</v>
      </c>
      <c r="E1745" s="9">
        <f t="shared" si="540"/>
        <v>0</v>
      </c>
      <c r="F1745" s="9"/>
      <c r="G1745" s="9"/>
      <c r="H1745" s="112">
        <f t="shared" si="541"/>
        <v>0</v>
      </c>
      <c r="I1745" s="112"/>
      <c r="J1745" s="112"/>
      <c r="K1745" s="112">
        <f t="shared" si="539"/>
        <v>0</v>
      </c>
      <c r="L1745" s="112"/>
      <c r="M1745" s="112"/>
      <c r="N1745" s="3">
        <v>19</v>
      </c>
      <c r="P1745" s="4"/>
      <c r="Q1745" s="4"/>
      <c r="R1745" s="4"/>
      <c r="S1745" s="4"/>
      <c r="T1745" s="4"/>
      <c r="U1745" s="4"/>
      <c r="V1745" s="4"/>
      <c r="W1745" s="4"/>
      <c r="X1745" s="4"/>
    </row>
    <row r="1746" spans="1:24" s="3" customFormat="1" hidden="1">
      <c r="A1746" s="3" t="str">
        <f t="shared" si="536"/>
        <v>b</v>
      </c>
      <c r="C1746" s="12"/>
      <c r="D1746" s="18" t="s">
        <v>120</v>
      </c>
      <c r="E1746" s="9">
        <f t="shared" si="540"/>
        <v>0</v>
      </c>
      <c r="F1746" s="9"/>
      <c r="G1746" s="9"/>
      <c r="H1746" s="112">
        <f t="shared" si="541"/>
        <v>0</v>
      </c>
      <c r="I1746" s="112"/>
      <c r="J1746" s="112"/>
      <c r="K1746" s="112">
        <f t="shared" si="539"/>
        <v>0</v>
      </c>
      <c r="L1746" s="112"/>
      <c r="M1746" s="112"/>
      <c r="N1746" s="3">
        <v>20</v>
      </c>
      <c r="P1746" s="4"/>
      <c r="Q1746" s="4"/>
      <c r="R1746" s="4"/>
      <c r="S1746" s="4"/>
      <c r="T1746" s="4"/>
      <c r="U1746" s="4"/>
      <c r="V1746" s="4"/>
      <c r="W1746" s="4"/>
      <c r="X1746" s="4"/>
    </row>
    <row r="1747" spans="1:24" ht="18" hidden="1">
      <c r="A1747" s="21" t="str">
        <f t="shared" si="536"/>
        <v>b</v>
      </c>
      <c r="B1747" s="21" t="s">
        <v>114</v>
      </c>
      <c r="C1747" s="7" t="s">
        <v>286</v>
      </c>
      <c r="D1747" s="22"/>
      <c r="E1747" s="14">
        <f t="shared" si="540"/>
        <v>0</v>
      </c>
      <c r="F1747" s="5">
        <f>F1749+F1765+F1766</f>
        <v>0</v>
      </c>
      <c r="G1747" s="5">
        <f>G1749+G1765+G1766</f>
        <v>0</v>
      </c>
      <c r="H1747" s="110">
        <f t="shared" si="541"/>
        <v>0</v>
      </c>
      <c r="I1747" s="110">
        <f>I1749+I1765+I1766</f>
        <v>0</v>
      </c>
      <c r="J1747" s="110">
        <f>J1749+J1765+J1766</f>
        <v>0</v>
      </c>
      <c r="K1747" s="110">
        <f t="shared" si="539"/>
        <v>0</v>
      </c>
      <c r="L1747" s="110">
        <f>L1749+L1765+L1766</f>
        <v>0</v>
      </c>
      <c r="M1747" s="110">
        <f>M1749+M1765+M1766</f>
        <v>0</v>
      </c>
      <c r="N1747" s="3">
        <v>1</v>
      </c>
    </row>
    <row r="1748" spans="1:24" s="3" customFormat="1" hidden="1">
      <c r="A1748" s="3" t="str">
        <f t="shared" si="536"/>
        <v>b</v>
      </c>
      <c r="C1748" s="12"/>
      <c r="D1748" s="19" t="s">
        <v>99</v>
      </c>
      <c r="E1748" s="8">
        <f t="shared" si="540"/>
        <v>0</v>
      </c>
      <c r="F1748" s="8"/>
      <c r="G1748" s="8"/>
      <c r="H1748" s="111">
        <f t="shared" si="541"/>
        <v>0</v>
      </c>
      <c r="I1748" s="111"/>
      <c r="J1748" s="111"/>
      <c r="K1748" s="111">
        <f t="shared" si="539"/>
        <v>0</v>
      </c>
      <c r="L1748" s="111"/>
      <c r="M1748" s="111"/>
      <c r="N1748" s="3">
        <v>2</v>
      </c>
      <c r="P1748" s="4"/>
      <c r="Q1748" s="4"/>
      <c r="R1748" s="4"/>
      <c r="S1748" s="4"/>
      <c r="T1748" s="4"/>
      <c r="U1748" s="4"/>
      <c r="V1748" s="4"/>
      <c r="W1748" s="4"/>
      <c r="X1748" s="4"/>
    </row>
    <row r="1749" spans="1:24" hidden="1">
      <c r="A1749" s="21" t="str">
        <f t="shared" si="536"/>
        <v>b</v>
      </c>
      <c r="C1749" s="28"/>
      <c r="D1749" s="23" t="s">
        <v>5</v>
      </c>
      <c r="E1749" s="9">
        <f t="shared" si="540"/>
        <v>0</v>
      </c>
      <c r="F1749" s="9">
        <f>F1750+F1751+F1761+F1762+F1763+F1764</f>
        <v>0</v>
      </c>
      <c r="G1749" s="9">
        <f>G1750+G1751+G1761+G1762+G1763+G1764</f>
        <v>0</v>
      </c>
      <c r="H1749" s="112">
        <f t="shared" si="541"/>
        <v>0</v>
      </c>
      <c r="I1749" s="112">
        <f>I1750+I1751+I1761+I1762+I1763+I1764</f>
        <v>0</v>
      </c>
      <c r="J1749" s="112">
        <f>J1750+J1751+J1761+J1762+J1763+J1764</f>
        <v>0</v>
      </c>
      <c r="K1749" s="112">
        <f t="shared" si="539"/>
        <v>0</v>
      </c>
      <c r="L1749" s="112">
        <f>L1750+L1751+L1761+L1762+L1763+L1764</f>
        <v>0</v>
      </c>
      <c r="M1749" s="112">
        <f>M1750+M1751+M1761+M1762+M1763+M1764</f>
        <v>0</v>
      </c>
      <c r="N1749" s="3">
        <v>3</v>
      </c>
    </row>
    <row r="1750" spans="1:24" s="3" customFormat="1" hidden="1">
      <c r="A1750" s="3" t="str">
        <f t="shared" si="536"/>
        <v>b</v>
      </c>
      <c r="C1750" s="12"/>
      <c r="D1750" s="17" t="s">
        <v>301</v>
      </c>
      <c r="E1750" s="10">
        <f t="shared" si="540"/>
        <v>0</v>
      </c>
      <c r="F1750" s="10"/>
      <c r="G1750" s="10"/>
      <c r="H1750" s="113">
        <f t="shared" si="541"/>
        <v>0</v>
      </c>
      <c r="I1750" s="113"/>
      <c r="J1750" s="113"/>
      <c r="K1750" s="113">
        <f t="shared" si="539"/>
        <v>0</v>
      </c>
      <c r="L1750" s="113"/>
      <c r="M1750" s="113"/>
      <c r="N1750" s="3">
        <v>4</v>
      </c>
      <c r="P1750" s="4">
        <f>K1750-H1750</f>
        <v>0</v>
      </c>
      <c r="Q1750" s="4">
        <f>K1750-E1750</f>
        <v>0</v>
      </c>
      <c r="R1750" s="4">
        <f>H1750-E1750</f>
        <v>0</v>
      </c>
      <c r="S1750" s="4"/>
      <c r="T1750" s="4"/>
      <c r="U1750" s="4"/>
      <c r="V1750" s="4"/>
      <c r="W1750" s="4"/>
      <c r="X1750" s="4"/>
    </row>
    <row r="1751" spans="1:24" s="3" customFormat="1" hidden="1">
      <c r="A1751" s="3" t="str">
        <f t="shared" si="536"/>
        <v>b</v>
      </c>
      <c r="C1751" s="12"/>
      <c r="D1751" s="17" t="s">
        <v>295</v>
      </c>
      <c r="E1751" s="10">
        <f t="shared" si="540"/>
        <v>0</v>
      </c>
      <c r="F1751" s="10">
        <f>F1752+F1753+F1754+F1755+F1756+F1757+F1758+F1759</f>
        <v>0</v>
      </c>
      <c r="G1751" s="10">
        <f>G1752+G1753+G1754+G1755+G1756+G1757+G1758+G1759</f>
        <v>0</v>
      </c>
      <c r="H1751" s="113">
        <f t="shared" si="541"/>
        <v>0</v>
      </c>
      <c r="I1751" s="113">
        <f>I1752+I1753+I1754+I1755+I1756+I1757+I1758+I1759</f>
        <v>0</v>
      </c>
      <c r="J1751" s="113">
        <f>J1752+J1753+J1754+J1755+J1756+J1757+J1758+J1759</f>
        <v>0</v>
      </c>
      <c r="K1751" s="113">
        <f t="shared" si="539"/>
        <v>0</v>
      </c>
      <c r="L1751" s="113">
        <f>L1752+L1753+L1754+L1755+L1756+L1757+L1758+L1759</f>
        <v>0</v>
      </c>
      <c r="M1751" s="113">
        <f>M1752+M1753+M1754+M1755+M1756+M1757+M1758+M1759</f>
        <v>0</v>
      </c>
      <c r="N1751" s="3">
        <v>5</v>
      </c>
      <c r="P1751" s="4"/>
      <c r="Q1751" s="4"/>
      <c r="R1751" s="4"/>
      <c r="S1751" s="4"/>
      <c r="T1751" s="4"/>
      <c r="U1751" s="4"/>
      <c r="V1751" s="4"/>
      <c r="W1751" s="4"/>
      <c r="X1751" s="4"/>
    </row>
    <row r="1752" spans="1:24" s="3" customFormat="1" ht="22.5" hidden="1">
      <c r="A1752" s="3" t="s">
        <v>289</v>
      </c>
      <c r="C1752" s="12"/>
      <c r="D1752" s="16" t="s">
        <v>290</v>
      </c>
      <c r="E1752" s="5">
        <f t="shared" si="540"/>
        <v>0</v>
      </c>
      <c r="F1752" s="5"/>
      <c r="G1752" s="5"/>
      <c r="H1752" s="110">
        <f t="shared" si="541"/>
        <v>0</v>
      </c>
      <c r="I1752" s="110"/>
      <c r="J1752" s="110"/>
      <c r="K1752" s="110">
        <f t="shared" si="539"/>
        <v>0</v>
      </c>
      <c r="L1752" s="110"/>
      <c r="M1752" s="110"/>
      <c r="N1752" s="3">
        <v>6</v>
      </c>
      <c r="P1752" s="4"/>
      <c r="Q1752" s="4"/>
      <c r="R1752" s="4"/>
      <c r="S1752" s="4"/>
      <c r="T1752" s="4"/>
      <c r="U1752" s="4"/>
      <c r="V1752" s="4"/>
      <c r="W1752" s="4"/>
      <c r="X1752" s="4"/>
    </row>
    <row r="1753" spans="1:24" s="3" customFormat="1" hidden="1">
      <c r="A1753" s="3" t="s">
        <v>289</v>
      </c>
      <c r="C1753" s="12"/>
      <c r="D1753" s="16" t="s">
        <v>102</v>
      </c>
      <c r="E1753" s="5">
        <f t="shared" si="540"/>
        <v>0</v>
      </c>
      <c r="F1753" s="5"/>
      <c r="G1753" s="5"/>
      <c r="H1753" s="110">
        <f t="shared" si="541"/>
        <v>0</v>
      </c>
      <c r="I1753" s="110"/>
      <c r="J1753" s="110"/>
      <c r="K1753" s="110">
        <f t="shared" si="539"/>
        <v>0</v>
      </c>
      <c r="L1753" s="110"/>
      <c r="M1753" s="110"/>
      <c r="N1753" s="3">
        <v>7</v>
      </c>
      <c r="P1753" s="4"/>
      <c r="Q1753" s="4"/>
      <c r="R1753" s="4"/>
      <c r="S1753" s="4"/>
      <c r="T1753" s="4"/>
      <c r="U1753" s="4"/>
      <c r="V1753" s="4"/>
      <c r="W1753" s="4"/>
      <c r="X1753" s="4"/>
    </row>
    <row r="1754" spans="1:24" s="3" customFormat="1" hidden="1">
      <c r="A1754" s="3" t="s">
        <v>289</v>
      </c>
      <c r="C1754" s="12"/>
      <c r="D1754" s="16" t="s">
        <v>101</v>
      </c>
      <c r="E1754" s="5">
        <f t="shared" si="540"/>
        <v>0</v>
      </c>
      <c r="F1754" s="5"/>
      <c r="G1754" s="5"/>
      <c r="H1754" s="110">
        <f t="shared" si="541"/>
        <v>0</v>
      </c>
      <c r="I1754" s="110"/>
      <c r="J1754" s="110"/>
      <c r="K1754" s="110">
        <f t="shared" si="539"/>
        <v>0</v>
      </c>
      <c r="L1754" s="110"/>
      <c r="M1754" s="110"/>
      <c r="N1754" s="3">
        <v>8</v>
      </c>
      <c r="P1754" s="4"/>
      <c r="Q1754" s="4"/>
      <c r="R1754" s="4"/>
      <c r="S1754" s="4"/>
      <c r="T1754" s="4"/>
      <c r="U1754" s="4"/>
      <c r="V1754" s="4"/>
      <c r="W1754" s="4"/>
      <c r="X1754" s="4"/>
    </row>
    <row r="1755" spans="1:24" s="3" customFormat="1" hidden="1">
      <c r="A1755" s="3" t="s">
        <v>289</v>
      </c>
      <c r="C1755" s="12"/>
      <c r="D1755" s="16" t="s">
        <v>291</v>
      </c>
      <c r="E1755" s="5">
        <f t="shared" si="540"/>
        <v>0</v>
      </c>
      <c r="F1755" s="5"/>
      <c r="G1755" s="5"/>
      <c r="H1755" s="110">
        <f t="shared" si="541"/>
        <v>0</v>
      </c>
      <c r="I1755" s="110"/>
      <c r="J1755" s="110"/>
      <c r="K1755" s="110">
        <f t="shared" si="539"/>
        <v>0</v>
      </c>
      <c r="L1755" s="110"/>
      <c r="M1755" s="110"/>
      <c r="N1755" s="3">
        <v>9</v>
      </c>
      <c r="P1755" s="4"/>
      <c r="Q1755" s="4"/>
      <c r="R1755" s="4"/>
      <c r="S1755" s="4"/>
      <c r="T1755" s="4"/>
      <c r="U1755" s="4"/>
      <c r="V1755" s="4"/>
      <c r="W1755" s="4"/>
      <c r="X1755" s="4"/>
    </row>
    <row r="1756" spans="1:24" s="3" customFormat="1" hidden="1">
      <c r="A1756" s="3" t="s">
        <v>289</v>
      </c>
      <c r="C1756" s="12"/>
      <c r="D1756" s="16" t="s">
        <v>100</v>
      </c>
      <c r="E1756" s="5">
        <f t="shared" si="540"/>
        <v>0</v>
      </c>
      <c r="F1756" s="5"/>
      <c r="G1756" s="5"/>
      <c r="H1756" s="110">
        <f t="shared" si="541"/>
        <v>0</v>
      </c>
      <c r="I1756" s="110"/>
      <c r="J1756" s="110"/>
      <c r="K1756" s="110">
        <f t="shared" si="539"/>
        <v>0</v>
      </c>
      <c r="L1756" s="110"/>
      <c r="M1756" s="110"/>
      <c r="N1756" s="3">
        <v>10</v>
      </c>
      <c r="P1756" s="4"/>
      <c r="Q1756" s="4"/>
      <c r="R1756" s="4"/>
      <c r="S1756" s="4"/>
      <c r="T1756" s="4"/>
      <c r="U1756" s="4"/>
      <c r="V1756" s="4"/>
      <c r="W1756" s="4"/>
      <c r="X1756" s="4"/>
    </row>
    <row r="1757" spans="1:24" s="3" customFormat="1" ht="33.75" hidden="1">
      <c r="A1757" s="3" t="s">
        <v>289</v>
      </c>
      <c r="C1757" s="12"/>
      <c r="D1757" s="16" t="s">
        <v>292</v>
      </c>
      <c r="E1757" s="5">
        <f t="shared" si="540"/>
        <v>0</v>
      </c>
      <c r="F1757" s="5"/>
      <c r="G1757" s="5"/>
      <c r="H1757" s="110">
        <f t="shared" si="541"/>
        <v>0</v>
      </c>
      <c r="I1757" s="110"/>
      <c r="J1757" s="110"/>
      <c r="K1757" s="110">
        <f t="shared" si="539"/>
        <v>0</v>
      </c>
      <c r="L1757" s="110"/>
      <c r="M1757" s="110"/>
      <c r="N1757" s="3">
        <v>11</v>
      </c>
      <c r="P1757" s="4"/>
      <c r="Q1757" s="4"/>
      <c r="R1757" s="4"/>
      <c r="S1757" s="4"/>
      <c r="T1757" s="4"/>
      <c r="U1757" s="4"/>
      <c r="V1757" s="4"/>
      <c r="W1757" s="4"/>
      <c r="X1757" s="4"/>
    </row>
    <row r="1758" spans="1:24" s="3" customFormat="1" ht="33.75" hidden="1">
      <c r="A1758" s="3" t="s">
        <v>289</v>
      </c>
      <c r="C1758" s="12"/>
      <c r="D1758" s="16" t="s">
        <v>293</v>
      </c>
      <c r="E1758" s="5">
        <f t="shared" si="540"/>
        <v>0</v>
      </c>
      <c r="F1758" s="5"/>
      <c r="G1758" s="5"/>
      <c r="H1758" s="110">
        <f t="shared" si="541"/>
        <v>0</v>
      </c>
      <c r="I1758" s="110"/>
      <c r="J1758" s="110"/>
      <c r="K1758" s="110">
        <f t="shared" si="539"/>
        <v>0</v>
      </c>
      <c r="L1758" s="110"/>
      <c r="M1758" s="110"/>
      <c r="N1758" s="3">
        <v>12</v>
      </c>
      <c r="P1758" s="4"/>
      <c r="Q1758" s="4"/>
      <c r="R1758" s="4"/>
      <c r="S1758" s="4"/>
      <c r="T1758" s="4"/>
      <c r="U1758" s="4"/>
      <c r="V1758" s="4"/>
      <c r="W1758" s="4"/>
      <c r="X1758" s="4"/>
    </row>
    <row r="1759" spans="1:24" s="3" customFormat="1" ht="22.5" hidden="1">
      <c r="A1759" s="3" t="s">
        <v>289</v>
      </c>
      <c r="C1759" s="12"/>
      <c r="D1759" s="16" t="s">
        <v>294</v>
      </c>
      <c r="E1759" s="5">
        <f t="shared" si="540"/>
        <v>0</v>
      </c>
      <c r="F1759" s="5"/>
      <c r="G1759" s="5"/>
      <c r="H1759" s="110">
        <f t="shared" si="541"/>
        <v>0</v>
      </c>
      <c r="I1759" s="110"/>
      <c r="J1759" s="110"/>
      <c r="K1759" s="110">
        <f t="shared" si="539"/>
        <v>0</v>
      </c>
      <c r="L1759" s="110"/>
      <c r="M1759" s="110"/>
      <c r="N1759" s="3">
        <v>13</v>
      </c>
      <c r="P1759" s="4"/>
      <c r="Q1759" s="4"/>
      <c r="R1759" s="4"/>
      <c r="S1759" s="4"/>
      <c r="T1759" s="4"/>
      <c r="U1759" s="4"/>
      <c r="V1759" s="4"/>
      <c r="W1759" s="4"/>
      <c r="X1759" s="4"/>
    </row>
    <row r="1760" spans="1:24" s="3" customFormat="1" hidden="1">
      <c r="A1760" s="3" t="str">
        <f t="shared" si="536"/>
        <v>b</v>
      </c>
      <c r="C1760" s="12"/>
      <c r="D1760" s="17" t="s">
        <v>296</v>
      </c>
      <c r="E1760" s="10"/>
      <c r="F1760" s="10"/>
      <c r="G1760" s="10"/>
      <c r="H1760" s="113"/>
      <c r="I1760" s="113"/>
      <c r="J1760" s="113"/>
      <c r="K1760" s="113">
        <f t="shared" si="539"/>
        <v>0</v>
      </c>
      <c r="L1760" s="113"/>
      <c r="M1760" s="113"/>
      <c r="N1760" s="3">
        <v>14</v>
      </c>
      <c r="P1760" s="4"/>
      <c r="Q1760" s="4"/>
      <c r="R1760" s="4"/>
      <c r="S1760" s="4"/>
      <c r="T1760" s="4"/>
      <c r="U1760" s="4"/>
      <c r="V1760" s="4"/>
      <c r="W1760" s="4"/>
      <c r="X1760" s="4"/>
    </row>
    <row r="1761" spans="1:24" s="3" customFormat="1" hidden="1">
      <c r="A1761" s="3" t="str">
        <f t="shared" si="536"/>
        <v>b</v>
      </c>
      <c r="C1761" s="12"/>
      <c r="D1761" s="17" t="s">
        <v>297</v>
      </c>
      <c r="E1761" s="10">
        <f t="shared" ref="E1761:E1779" si="542">F1761+G1761</f>
        <v>0</v>
      </c>
      <c r="F1761" s="10"/>
      <c r="G1761" s="10"/>
      <c r="H1761" s="113">
        <f t="shared" ref="H1761:H1779" si="543">I1761+J1761</f>
        <v>0</v>
      </c>
      <c r="I1761" s="113"/>
      <c r="J1761" s="113"/>
      <c r="K1761" s="113">
        <f t="shared" si="539"/>
        <v>0</v>
      </c>
      <c r="L1761" s="113"/>
      <c r="M1761" s="113"/>
      <c r="N1761" s="3">
        <v>15</v>
      </c>
      <c r="P1761" s="4"/>
      <c r="Q1761" s="4"/>
      <c r="R1761" s="4"/>
      <c r="S1761" s="4"/>
      <c r="T1761" s="4"/>
      <c r="U1761" s="4"/>
      <c r="V1761" s="4"/>
      <c r="W1761" s="4"/>
      <c r="X1761" s="4"/>
    </row>
    <row r="1762" spans="1:24" s="3" customFormat="1" hidden="1">
      <c r="A1762" s="3" t="str">
        <f t="shared" si="536"/>
        <v>b</v>
      </c>
      <c r="C1762" s="12"/>
      <c r="D1762" s="17" t="s">
        <v>298</v>
      </c>
      <c r="E1762" s="10">
        <f t="shared" si="542"/>
        <v>0</v>
      </c>
      <c r="F1762" s="10"/>
      <c r="G1762" s="10"/>
      <c r="H1762" s="113">
        <f t="shared" si="543"/>
        <v>0</v>
      </c>
      <c r="I1762" s="113"/>
      <c r="J1762" s="113"/>
      <c r="K1762" s="113">
        <f t="shared" si="539"/>
        <v>0</v>
      </c>
      <c r="L1762" s="113"/>
      <c r="M1762" s="113"/>
      <c r="N1762" s="3">
        <v>16</v>
      </c>
      <c r="P1762" s="4"/>
      <c r="Q1762" s="4"/>
      <c r="R1762" s="4"/>
      <c r="S1762" s="4"/>
      <c r="T1762" s="4"/>
      <c r="U1762" s="4"/>
      <c r="V1762" s="4"/>
      <c r="W1762" s="4"/>
      <c r="X1762" s="4"/>
    </row>
    <row r="1763" spans="1:24" hidden="1">
      <c r="A1763" s="21" t="str">
        <f t="shared" si="536"/>
        <v>b</v>
      </c>
      <c r="C1763" s="28"/>
      <c r="D1763" s="17" t="s">
        <v>299</v>
      </c>
      <c r="E1763" s="10">
        <f t="shared" si="542"/>
        <v>0</v>
      </c>
      <c r="F1763" s="10"/>
      <c r="G1763" s="10"/>
      <c r="H1763" s="113">
        <f t="shared" si="543"/>
        <v>0</v>
      </c>
      <c r="I1763" s="113"/>
      <c r="J1763" s="113"/>
      <c r="K1763" s="113">
        <f t="shared" si="539"/>
        <v>0</v>
      </c>
      <c r="L1763" s="113"/>
      <c r="M1763" s="113"/>
      <c r="N1763" s="3">
        <v>17</v>
      </c>
    </row>
    <row r="1764" spans="1:24" s="3" customFormat="1" hidden="1">
      <c r="A1764" s="3" t="str">
        <f t="shared" si="536"/>
        <v>b</v>
      </c>
      <c r="C1764" s="12"/>
      <c r="D1764" s="17" t="s">
        <v>300</v>
      </c>
      <c r="E1764" s="10">
        <f t="shared" si="542"/>
        <v>0</v>
      </c>
      <c r="F1764" s="10"/>
      <c r="G1764" s="10"/>
      <c r="H1764" s="113">
        <f t="shared" si="543"/>
        <v>0</v>
      </c>
      <c r="I1764" s="113"/>
      <c r="J1764" s="113"/>
      <c r="K1764" s="113">
        <f t="shared" si="539"/>
        <v>0</v>
      </c>
      <c r="L1764" s="113"/>
      <c r="M1764" s="113"/>
      <c r="N1764" s="3">
        <v>18</v>
      </c>
      <c r="P1764" s="4"/>
      <c r="Q1764" s="4"/>
      <c r="R1764" s="4"/>
      <c r="S1764" s="4"/>
      <c r="T1764" s="4"/>
      <c r="U1764" s="4"/>
      <c r="V1764" s="4"/>
      <c r="W1764" s="4"/>
      <c r="X1764" s="4"/>
    </row>
    <row r="1765" spans="1:24" s="3" customFormat="1" hidden="1">
      <c r="A1765" s="3" t="str">
        <f t="shared" si="536"/>
        <v>b</v>
      </c>
      <c r="C1765" s="12"/>
      <c r="D1765" s="18" t="s">
        <v>21</v>
      </c>
      <c r="E1765" s="9">
        <f t="shared" si="542"/>
        <v>0</v>
      </c>
      <c r="F1765" s="9"/>
      <c r="G1765" s="9"/>
      <c r="H1765" s="112">
        <f t="shared" si="543"/>
        <v>0</v>
      </c>
      <c r="I1765" s="112"/>
      <c r="J1765" s="112"/>
      <c r="K1765" s="112">
        <f t="shared" si="539"/>
        <v>0</v>
      </c>
      <c r="L1765" s="112"/>
      <c r="M1765" s="112"/>
      <c r="N1765" s="3">
        <v>19</v>
      </c>
      <c r="P1765" s="4"/>
      <c r="Q1765" s="4"/>
      <c r="R1765" s="4"/>
      <c r="S1765" s="4"/>
      <c r="T1765" s="4"/>
      <c r="U1765" s="4"/>
      <c r="V1765" s="4"/>
      <c r="W1765" s="4"/>
      <c r="X1765" s="4"/>
    </row>
    <row r="1766" spans="1:24" s="3" customFormat="1" hidden="1">
      <c r="A1766" s="3" t="str">
        <f t="shared" si="536"/>
        <v>b</v>
      </c>
      <c r="C1766" s="12"/>
      <c r="D1766" s="18" t="s">
        <v>120</v>
      </c>
      <c r="E1766" s="9">
        <f t="shared" si="542"/>
        <v>0</v>
      </c>
      <c r="F1766" s="9"/>
      <c r="G1766" s="9"/>
      <c r="H1766" s="112">
        <f t="shared" si="543"/>
        <v>0</v>
      </c>
      <c r="I1766" s="112"/>
      <c r="J1766" s="112"/>
      <c r="K1766" s="112">
        <f t="shared" si="539"/>
        <v>0</v>
      </c>
      <c r="L1766" s="112"/>
      <c r="M1766" s="112"/>
      <c r="N1766" s="3">
        <v>20</v>
      </c>
      <c r="P1766" s="4"/>
      <c r="Q1766" s="4"/>
      <c r="R1766" s="4"/>
      <c r="S1766" s="4"/>
      <c r="T1766" s="4"/>
      <c r="U1766" s="4"/>
      <c r="V1766" s="4"/>
      <c r="W1766" s="4"/>
      <c r="X1766" s="4"/>
    </row>
    <row r="1767" spans="1:24" ht="18" hidden="1">
      <c r="A1767" s="21" t="str">
        <f t="shared" si="536"/>
        <v>b</v>
      </c>
      <c r="B1767" s="21" t="s">
        <v>114</v>
      </c>
      <c r="C1767" s="7" t="s">
        <v>287</v>
      </c>
      <c r="D1767" s="22"/>
      <c r="E1767" s="14">
        <f t="shared" si="542"/>
        <v>0</v>
      </c>
      <c r="F1767" s="5">
        <f>F1769+F1785+F1786</f>
        <v>0</v>
      </c>
      <c r="G1767" s="5">
        <f>G1769+G1785+G1786</f>
        <v>0</v>
      </c>
      <c r="H1767" s="110">
        <f t="shared" si="543"/>
        <v>0</v>
      </c>
      <c r="I1767" s="110">
        <f>I1769+I1785+I1786</f>
        <v>0</v>
      </c>
      <c r="J1767" s="110">
        <f>J1769+J1785+J1786</f>
        <v>0</v>
      </c>
      <c r="K1767" s="110">
        <f t="shared" si="539"/>
        <v>0</v>
      </c>
      <c r="L1767" s="110">
        <f>L1769+L1785+L1786</f>
        <v>0</v>
      </c>
      <c r="M1767" s="110">
        <f>M1769+M1785+M1786</f>
        <v>0</v>
      </c>
      <c r="N1767" s="3">
        <v>1</v>
      </c>
    </row>
    <row r="1768" spans="1:24" s="3" customFormat="1" hidden="1">
      <c r="A1768" s="3" t="str">
        <f t="shared" ref="A1768:A1826" si="544">IF((E1768+H1768+K1768)&gt;0,"a","b")</f>
        <v>b</v>
      </c>
      <c r="C1768" s="12"/>
      <c r="D1768" s="19" t="s">
        <v>99</v>
      </c>
      <c r="E1768" s="8">
        <f t="shared" si="542"/>
        <v>0</v>
      </c>
      <c r="F1768" s="8"/>
      <c r="G1768" s="8"/>
      <c r="H1768" s="111">
        <f t="shared" si="543"/>
        <v>0</v>
      </c>
      <c r="I1768" s="111"/>
      <c r="J1768" s="111"/>
      <c r="K1768" s="111">
        <f t="shared" si="539"/>
        <v>0</v>
      </c>
      <c r="L1768" s="111"/>
      <c r="M1768" s="111"/>
      <c r="N1768" s="3">
        <v>2</v>
      </c>
      <c r="P1768" s="4"/>
      <c r="Q1768" s="4"/>
      <c r="R1768" s="4"/>
      <c r="S1768" s="4"/>
      <c r="T1768" s="4"/>
      <c r="U1768" s="4"/>
      <c r="V1768" s="4"/>
      <c r="W1768" s="4"/>
      <c r="X1768" s="4"/>
    </row>
    <row r="1769" spans="1:24" hidden="1">
      <c r="A1769" s="21" t="str">
        <f t="shared" si="544"/>
        <v>b</v>
      </c>
      <c r="C1769" s="28"/>
      <c r="D1769" s="23" t="s">
        <v>5</v>
      </c>
      <c r="E1769" s="9">
        <f t="shared" si="542"/>
        <v>0</v>
      </c>
      <c r="F1769" s="9">
        <f>F1770+F1771+F1781+F1782+F1783+F1784</f>
        <v>0</v>
      </c>
      <c r="G1769" s="9">
        <f>G1770+G1771+G1781+G1782+G1783+G1784</f>
        <v>0</v>
      </c>
      <c r="H1769" s="112">
        <f t="shared" si="543"/>
        <v>0</v>
      </c>
      <c r="I1769" s="112">
        <f>I1770+I1771+I1781+I1782+I1783+I1784</f>
        <v>0</v>
      </c>
      <c r="J1769" s="112">
        <f>J1770+J1771+J1781+J1782+J1783+J1784</f>
        <v>0</v>
      </c>
      <c r="K1769" s="112">
        <f t="shared" si="539"/>
        <v>0</v>
      </c>
      <c r="L1769" s="112">
        <f>L1770+L1771+L1781+L1782+L1783+L1784</f>
        <v>0</v>
      </c>
      <c r="M1769" s="112">
        <f>M1770+M1771+M1781+M1782+M1783+M1784</f>
        <v>0</v>
      </c>
      <c r="N1769" s="3">
        <v>3</v>
      </c>
    </row>
    <row r="1770" spans="1:24" s="3" customFormat="1" hidden="1">
      <c r="A1770" s="3" t="str">
        <f t="shared" si="544"/>
        <v>b</v>
      </c>
      <c r="C1770" s="12"/>
      <c r="D1770" s="17" t="s">
        <v>301</v>
      </c>
      <c r="E1770" s="10">
        <f t="shared" si="542"/>
        <v>0</v>
      </c>
      <c r="F1770" s="10"/>
      <c r="G1770" s="10"/>
      <c r="H1770" s="113">
        <f t="shared" si="543"/>
        <v>0</v>
      </c>
      <c r="I1770" s="113"/>
      <c r="J1770" s="113"/>
      <c r="K1770" s="113">
        <f t="shared" si="539"/>
        <v>0</v>
      </c>
      <c r="L1770" s="113"/>
      <c r="M1770" s="113"/>
      <c r="N1770" s="3">
        <v>4</v>
      </c>
      <c r="P1770" s="4">
        <f>K1770-H1770</f>
        <v>0</v>
      </c>
      <c r="Q1770" s="4">
        <f>K1770-E1770</f>
        <v>0</v>
      </c>
      <c r="R1770" s="4">
        <f>H1770-E1770</f>
        <v>0</v>
      </c>
      <c r="S1770" s="4"/>
      <c r="T1770" s="4"/>
      <c r="U1770" s="4"/>
      <c r="V1770" s="4"/>
      <c r="W1770" s="4"/>
      <c r="X1770" s="4"/>
    </row>
    <row r="1771" spans="1:24" s="3" customFormat="1" hidden="1">
      <c r="A1771" s="3" t="str">
        <f t="shared" si="544"/>
        <v>b</v>
      </c>
      <c r="C1771" s="12"/>
      <c r="D1771" s="17" t="s">
        <v>295</v>
      </c>
      <c r="E1771" s="10">
        <f t="shared" si="542"/>
        <v>0</v>
      </c>
      <c r="F1771" s="10">
        <f>F1772+F1773+F1774+F1775+F1776+F1777+F1778+F1779</f>
        <v>0</v>
      </c>
      <c r="G1771" s="10">
        <f>G1772+G1773+G1774+G1775+G1776+G1777+G1778+G1779</f>
        <v>0</v>
      </c>
      <c r="H1771" s="113">
        <f t="shared" si="543"/>
        <v>0</v>
      </c>
      <c r="I1771" s="113">
        <f>I1772+I1773+I1774+I1775+I1776+I1777+I1778+I1779</f>
        <v>0</v>
      </c>
      <c r="J1771" s="113">
        <f>J1772+J1773+J1774+J1775+J1776+J1777+J1778+J1779</f>
        <v>0</v>
      </c>
      <c r="K1771" s="113">
        <f t="shared" si="539"/>
        <v>0</v>
      </c>
      <c r="L1771" s="113">
        <f>L1772+L1773+L1774+L1775+L1776+L1777+L1778+L1779</f>
        <v>0</v>
      </c>
      <c r="M1771" s="113">
        <f>M1772+M1773+M1774+M1775+M1776+M1777+M1778+M1779</f>
        <v>0</v>
      </c>
      <c r="N1771" s="3">
        <v>5</v>
      </c>
      <c r="P1771" s="4"/>
      <c r="Q1771" s="4"/>
      <c r="R1771" s="4"/>
      <c r="S1771" s="4"/>
      <c r="T1771" s="4"/>
      <c r="U1771" s="4"/>
      <c r="V1771" s="4"/>
      <c r="W1771" s="4"/>
      <c r="X1771" s="4"/>
    </row>
    <row r="1772" spans="1:24" s="3" customFormat="1" ht="22.5" hidden="1">
      <c r="A1772" s="3" t="s">
        <v>289</v>
      </c>
      <c r="C1772" s="12"/>
      <c r="D1772" s="16" t="s">
        <v>290</v>
      </c>
      <c r="E1772" s="5">
        <f t="shared" si="542"/>
        <v>0</v>
      </c>
      <c r="F1772" s="5"/>
      <c r="G1772" s="5"/>
      <c r="H1772" s="110">
        <f t="shared" si="543"/>
        <v>0</v>
      </c>
      <c r="I1772" s="110"/>
      <c r="J1772" s="110"/>
      <c r="K1772" s="110">
        <f t="shared" si="539"/>
        <v>0</v>
      </c>
      <c r="L1772" s="110"/>
      <c r="M1772" s="110"/>
      <c r="N1772" s="3">
        <v>6</v>
      </c>
      <c r="P1772" s="4"/>
      <c r="Q1772" s="4"/>
      <c r="R1772" s="4"/>
      <c r="S1772" s="4"/>
      <c r="T1772" s="4"/>
      <c r="U1772" s="4"/>
      <c r="V1772" s="4"/>
      <c r="W1772" s="4"/>
      <c r="X1772" s="4"/>
    </row>
    <row r="1773" spans="1:24" s="3" customFormat="1" hidden="1">
      <c r="A1773" s="3" t="s">
        <v>289</v>
      </c>
      <c r="C1773" s="12"/>
      <c r="D1773" s="16" t="s">
        <v>102</v>
      </c>
      <c r="E1773" s="5">
        <f t="shared" si="542"/>
        <v>0</v>
      </c>
      <c r="F1773" s="5"/>
      <c r="G1773" s="5"/>
      <c r="H1773" s="110">
        <f t="shared" si="543"/>
        <v>0</v>
      </c>
      <c r="I1773" s="110"/>
      <c r="J1773" s="110"/>
      <c r="K1773" s="110">
        <f t="shared" si="539"/>
        <v>0</v>
      </c>
      <c r="L1773" s="110"/>
      <c r="M1773" s="110"/>
      <c r="N1773" s="3">
        <v>7</v>
      </c>
      <c r="P1773" s="4"/>
      <c r="Q1773" s="4"/>
      <c r="R1773" s="4"/>
      <c r="S1773" s="4"/>
      <c r="T1773" s="4"/>
      <c r="U1773" s="4"/>
      <c r="V1773" s="4"/>
      <c r="W1773" s="4"/>
      <c r="X1773" s="4"/>
    </row>
    <row r="1774" spans="1:24" s="3" customFormat="1" hidden="1">
      <c r="A1774" s="3" t="s">
        <v>289</v>
      </c>
      <c r="C1774" s="12"/>
      <c r="D1774" s="16" t="s">
        <v>101</v>
      </c>
      <c r="E1774" s="5">
        <f t="shared" si="542"/>
        <v>0</v>
      </c>
      <c r="F1774" s="5"/>
      <c r="G1774" s="5"/>
      <c r="H1774" s="110">
        <f t="shared" si="543"/>
        <v>0</v>
      </c>
      <c r="I1774" s="110"/>
      <c r="J1774" s="110"/>
      <c r="K1774" s="110">
        <f t="shared" si="539"/>
        <v>0</v>
      </c>
      <c r="L1774" s="110"/>
      <c r="M1774" s="110"/>
      <c r="N1774" s="3">
        <v>8</v>
      </c>
      <c r="P1774" s="4"/>
      <c r="Q1774" s="4"/>
      <c r="R1774" s="4"/>
      <c r="S1774" s="4"/>
      <c r="T1774" s="4"/>
      <c r="U1774" s="4"/>
      <c r="V1774" s="4"/>
      <c r="W1774" s="4"/>
      <c r="X1774" s="4"/>
    </row>
    <row r="1775" spans="1:24" s="3" customFormat="1" hidden="1">
      <c r="A1775" s="3" t="s">
        <v>289</v>
      </c>
      <c r="C1775" s="12"/>
      <c r="D1775" s="16" t="s">
        <v>291</v>
      </c>
      <c r="E1775" s="5">
        <f t="shared" si="542"/>
        <v>0</v>
      </c>
      <c r="F1775" s="5"/>
      <c r="G1775" s="5"/>
      <c r="H1775" s="110">
        <f t="shared" si="543"/>
        <v>0</v>
      </c>
      <c r="I1775" s="110"/>
      <c r="J1775" s="110"/>
      <c r="K1775" s="110">
        <f t="shared" si="539"/>
        <v>0</v>
      </c>
      <c r="L1775" s="110"/>
      <c r="M1775" s="110"/>
      <c r="N1775" s="3">
        <v>9</v>
      </c>
      <c r="P1775" s="4"/>
      <c r="Q1775" s="4"/>
      <c r="R1775" s="4"/>
      <c r="S1775" s="4"/>
      <c r="T1775" s="4"/>
      <c r="U1775" s="4"/>
      <c r="V1775" s="4"/>
      <c r="W1775" s="4"/>
      <c r="X1775" s="4"/>
    </row>
    <row r="1776" spans="1:24" s="3" customFormat="1" hidden="1">
      <c r="A1776" s="3" t="s">
        <v>289</v>
      </c>
      <c r="C1776" s="12"/>
      <c r="D1776" s="16" t="s">
        <v>100</v>
      </c>
      <c r="E1776" s="5">
        <f t="shared" si="542"/>
        <v>0</v>
      </c>
      <c r="F1776" s="5"/>
      <c r="G1776" s="5"/>
      <c r="H1776" s="110">
        <f t="shared" si="543"/>
        <v>0</v>
      </c>
      <c r="I1776" s="110"/>
      <c r="J1776" s="110"/>
      <c r="K1776" s="110">
        <f t="shared" si="539"/>
        <v>0</v>
      </c>
      <c r="L1776" s="110"/>
      <c r="M1776" s="110"/>
      <c r="N1776" s="3">
        <v>10</v>
      </c>
      <c r="P1776" s="4"/>
      <c r="Q1776" s="4"/>
      <c r="R1776" s="4"/>
      <c r="S1776" s="4"/>
      <c r="T1776" s="4"/>
      <c r="U1776" s="4"/>
      <c r="V1776" s="4"/>
      <c r="W1776" s="4"/>
      <c r="X1776" s="4"/>
    </row>
    <row r="1777" spans="1:24" s="3" customFormat="1" ht="33.75" hidden="1">
      <c r="A1777" s="3" t="s">
        <v>289</v>
      </c>
      <c r="C1777" s="12"/>
      <c r="D1777" s="16" t="s">
        <v>292</v>
      </c>
      <c r="E1777" s="5">
        <f t="shared" si="542"/>
        <v>0</v>
      </c>
      <c r="F1777" s="5"/>
      <c r="G1777" s="5"/>
      <c r="H1777" s="110">
        <f t="shared" si="543"/>
        <v>0</v>
      </c>
      <c r="I1777" s="110"/>
      <c r="J1777" s="110"/>
      <c r="K1777" s="110">
        <f t="shared" si="539"/>
        <v>0</v>
      </c>
      <c r="L1777" s="110"/>
      <c r="M1777" s="110"/>
      <c r="N1777" s="3">
        <v>11</v>
      </c>
      <c r="P1777" s="4"/>
      <c r="Q1777" s="4"/>
      <c r="R1777" s="4"/>
      <c r="S1777" s="4"/>
      <c r="T1777" s="4"/>
      <c r="U1777" s="4"/>
      <c r="V1777" s="4"/>
      <c r="W1777" s="4"/>
      <c r="X1777" s="4"/>
    </row>
    <row r="1778" spans="1:24" s="3" customFormat="1" ht="33.75" hidden="1">
      <c r="A1778" s="3" t="s">
        <v>289</v>
      </c>
      <c r="C1778" s="12"/>
      <c r="D1778" s="16" t="s">
        <v>293</v>
      </c>
      <c r="E1778" s="5">
        <f t="shared" si="542"/>
        <v>0</v>
      </c>
      <c r="F1778" s="5"/>
      <c r="G1778" s="5"/>
      <c r="H1778" s="110">
        <f t="shared" si="543"/>
        <v>0</v>
      </c>
      <c r="I1778" s="110"/>
      <c r="J1778" s="110"/>
      <c r="K1778" s="110">
        <f t="shared" si="539"/>
        <v>0</v>
      </c>
      <c r="L1778" s="110"/>
      <c r="M1778" s="110"/>
      <c r="N1778" s="3">
        <v>12</v>
      </c>
      <c r="P1778" s="4"/>
      <c r="Q1778" s="4"/>
      <c r="R1778" s="4"/>
      <c r="S1778" s="4"/>
      <c r="T1778" s="4"/>
      <c r="U1778" s="4"/>
      <c r="V1778" s="4"/>
      <c r="W1778" s="4"/>
      <c r="X1778" s="4"/>
    </row>
    <row r="1779" spans="1:24" s="3" customFormat="1" ht="22.5" hidden="1">
      <c r="A1779" s="3" t="s">
        <v>289</v>
      </c>
      <c r="C1779" s="12"/>
      <c r="D1779" s="16" t="s">
        <v>294</v>
      </c>
      <c r="E1779" s="5">
        <f t="shared" si="542"/>
        <v>0</v>
      </c>
      <c r="F1779" s="5"/>
      <c r="G1779" s="5"/>
      <c r="H1779" s="110">
        <f t="shared" si="543"/>
        <v>0</v>
      </c>
      <c r="I1779" s="110"/>
      <c r="J1779" s="110"/>
      <c r="K1779" s="110">
        <f t="shared" si="539"/>
        <v>0</v>
      </c>
      <c r="L1779" s="110"/>
      <c r="M1779" s="110"/>
      <c r="N1779" s="3">
        <v>13</v>
      </c>
      <c r="P1779" s="4"/>
      <c r="Q1779" s="4"/>
      <c r="R1779" s="4"/>
      <c r="S1779" s="4"/>
      <c r="T1779" s="4"/>
      <c r="U1779" s="4"/>
      <c r="V1779" s="4"/>
      <c r="W1779" s="4"/>
      <c r="X1779" s="4"/>
    </row>
    <row r="1780" spans="1:24" s="3" customFormat="1" hidden="1">
      <c r="A1780" s="3" t="str">
        <f t="shared" si="544"/>
        <v>b</v>
      </c>
      <c r="C1780" s="12"/>
      <c r="D1780" s="17" t="s">
        <v>296</v>
      </c>
      <c r="E1780" s="10"/>
      <c r="F1780" s="10"/>
      <c r="G1780" s="10"/>
      <c r="H1780" s="113"/>
      <c r="I1780" s="113"/>
      <c r="J1780" s="113"/>
      <c r="K1780" s="113">
        <f t="shared" si="539"/>
        <v>0</v>
      </c>
      <c r="L1780" s="113"/>
      <c r="M1780" s="113"/>
      <c r="N1780" s="3">
        <v>14</v>
      </c>
      <c r="P1780" s="4"/>
      <c r="Q1780" s="4"/>
      <c r="R1780" s="4"/>
      <c r="S1780" s="4"/>
      <c r="T1780" s="4"/>
      <c r="U1780" s="4"/>
      <c r="V1780" s="4"/>
      <c r="W1780" s="4"/>
      <c r="X1780" s="4"/>
    </row>
    <row r="1781" spans="1:24" s="3" customFormat="1" hidden="1">
      <c r="A1781" s="3" t="str">
        <f t="shared" si="544"/>
        <v>b</v>
      </c>
      <c r="C1781" s="12"/>
      <c r="D1781" s="17" t="s">
        <v>297</v>
      </c>
      <c r="E1781" s="10">
        <f t="shared" ref="E1781:E1799" si="545">F1781+G1781</f>
        <v>0</v>
      </c>
      <c r="F1781" s="10"/>
      <c r="G1781" s="10"/>
      <c r="H1781" s="113">
        <f t="shared" ref="H1781:H1799" si="546">I1781+J1781</f>
        <v>0</v>
      </c>
      <c r="I1781" s="113"/>
      <c r="J1781" s="113"/>
      <c r="K1781" s="113">
        <f t="shared" si="539"/>
        <v>0</v>
      </c>
      <c r="L1781" s="113"/>
      <c r="M1781" s="113"/>
      <c r="N1781" s="3">
        <v>15</v>
      </c>
      <c r="P1781" s="4"/>
      <c r="Q1781" s="4"/>
      <c r="R1781" s="4"/>
      <c r="S1781" s="4"/>
      <c r="T1781" s="4"/>
      <c r="U1781" s="4"/>
      <c r="V1781" s="4"/>
      <c r="W1781" s="4"/>
      <c r="X1781" s="4"/>
    </row>
    <row r="1782" spans="1:24" s="3" customFormat="1" hidden="1">
      <c r="A1782" s="3" t="str">
        <f t="shared" si="544"/>
        <v>b</v>
      </c>
      <c r="C1782" s="12"/>
      <c r="D1782" s="17" t="s">
        <v>298</v>
      </c>
      <c r="E1782" s="10">
        <f t="shared" si="545"/>
        <v>0</v>
      </c>
      <c r="F1782" s="10"/>
      <c r="G1782" s="10"/>
      <c r="H1782" s="113">
        <f t="shared" si="546"/>
        <v>0</v>
      </c>
      <c r="I1782" s="113"/>
      <c r="J1782" s="113"/>
      <c r="K1782" s="113">
        <f t="shared" si="539"/>
        <v>0</v>
      </c>
      <c r="L1782" s="113"/>
      <c r="M1782" s="113"/>
      <c r="N1782" s="3">
        <v>16</v>
      </c>
      <c r="P1782" s="4"/>
      <c r="Q1782" s="4"/>
      <c r="R1782" s="4"/>
      <c r="S1782" s="4"/>
      <c r="T1782" s="4"/>
      <c r="U1782" s="4"/>
      <c r="V1782" s="4"/>
      <c r="W1782" s="4"/>
      <c r="X1782" s="4"/>
    </row>
    <row r="1783" spans="1:24" hidden="1">
      <c r="A1783" s="21" t="str">
        <f t="shared" si="544"/>
        <v>b</v>
      </c>
      <c r="C1783" s="28"/>
      <c r="D1783" s="17" t="s">
        <v>299</v>
      </c>
      <c r="E1783" s="10">
        <f t="shared" si="545"/>
        <v>0</v>
      </c>
      <c r="F1783" s="10"/>
      <c r="G1783" s="10"/>
      <c r="H1783" s="113">
        <f t="shared" si="546"/>
        <v>0</v>
      </c>
      <c r="I1783" s="113"/>
      <c r="J1783" s="113"/>
      <c r="K1783" s="113">
        <f t="shared" si="539"/>
        <v>0</v>
      </c>
      <c r="L1783" s="113"/>
      <c r="M1783" s="113"/>
      <c r="N1783" s="3">
        <v>17</v>
      </c>
    </row>
    <row r="1784" spans="1:24" s="3" customFormat="1" hidden="1">
      <c r="A1784" s="3" t="str">
        <f t="shared" si="544"/>
        <v>b</v>
      </c>
      <c r="C1784" s="12"/>
      <c r="D1784" s="17" t="s">
        <v>300</v>
      </c>
      <c r="E1784" s="10">
        <f t="shared" si="545"/>
        <v>0</v>
      </c>
      <c r="F1784" s="10"/>
      <c r="G1784" s="10"/>
      <c r="H1784" s="113">
        <f t="shared" si="546"/>
        <v>0</v>
      </c>
      <c r="I1784" s="113"/>
      <c r="J1784" s="113"/>
      <c r="K1784" s="113">
        <f t="shared" si="539"/>
        <v>0</v>
      </c>
      <c r="L1784" s="113"/>
      <c r="M1784" s="113"/>
      <c r="N1784" s="3">
        <v>18</v>
      </c>
      <c r="P1784" s="4"/>
      <c r="Q1784" s="4"/>
      <c r="R1784" s="4"/>
      <c r="S1784" s="4"/>
      <c r="T1784" s="4"/>
      <c r="U1784" s="4"/>
      <c r="V1784" s="4"/>
      <c r="W1784" s="4"/>
      <c r="X1784" s="4"/>
    </row>
    <row r="1785" spans="1:24" s="3" customFormat="1" hidden="1">
      <c r="A1785" s="3" t="str">
        <f t="shared" si="544"/>
        <v>b</v>
      </c>
      <c r="C1785" s="12"/>
      <c r="D1785" s="18" t="s">
        <v>21</v>
      </c>
      <c r="E1785" s="9">
        <f t="shared" si="545"/>
        <v>0</v>
      </c>
      <c r="F1785" s="9"/>
      <c r="G1785" s="9"/>
      <c r="H1785" s="112">
        <f t="shared" si="546"/>
        <v>0</v>
      </c>
      <c r="I1785" s="112"/>
      <c r="J1785" s="112"/>
      <c r="K1785" s="112">
        <f t="shared" si="539"/>
        <v>0</v>
      </c>
      <c r="L1785" s="112"/>
      <c r="M1785" s="112"/>
      <c r="N1785" s="3">
        <v>19</v>
      </c>
      <c r="P1785" s="4"/>
      <c r="Q1785" s="4"/>
      <c r="R1785" s="4"/>
      <c r="S1785" s="4"/>
      <c r="T1785" s="4"/>
      <c r="U1785" s="4"/>
      <c r="V1785" s="4"/>
      <c r="W1785" s="4"/>
      <c r="X1785" s="4"/>
    </row>
    <row r="1786" spans="1:24" s="3" customFormat="1" hidden="1">
      <c r="A1786" s="3" t="str">
        <f t="shared" si="544"/>
        <v>b</v>
      </c>
      <c r="C1786" s="12"/>
      <c r="D1786" s="18" t="s">
        <v>120</v>
      </c>
      <c r="E1786" s="9">
        <f t="shared" si="545"/>
        <v>0</v>
      </c>
      <c r="F1786" s="9"/>
      <c r="G1786" s="9"/>
      <c r="H1786" s="112">
        <f t="shared" si="546"/>
        <v>0</v>
      </c>
      <c r="I1786" s="112"/>
      <c r="J1786" s="112"/>
      <c r="K1786" s="112">
        <f t="shared" si="539"/>
        <v>0</v>
      </c>
      <c r="L1786" s="112"/>
      <c r="M1786" s="112"/>
      <c r="N1786" s="3">
        <v>20</v>
      </c>
      <c r="P1786" s="4"/>
      <c r="Q1786" s="4"/>
      <c r="R1786" s="4"/>
      <c r="S1786" s="4"/>
      <c r="T1786" s="4"/>
      <c r="U1786" s="4"/>
      <c r="V1786" s="4"/>
      <c r="W1786" s="4"/>
      <c r="X1786" s="4"/>
    </row>
    <row r="1787" spans="1:24" ht="18" hidden="1">
      <c r="A1787" s="21" t="str">
        <f t="shared" si="544"/>
        <v>b</v>
      </c>
      <c r="B1787" s="21" t="s">
        <v>114</v>
      </c>
      <c r="C1787" s="7" t="s">
        <v>288</v>
      </c>
      <c r="D1787" s="22"/>
      <c r="E1787" s="14">
        <f t="shared" si="545"/>
        <v>0</v>
      </c>
      <c r="F1787" s="5">
        <f>F1789+F1805+F1806</f>
        <v>0</v>
      </c>
      <c r="G1787" s="5">
        <f>G1789+G1805+G1806</f>
        <v>0</v>
      </c>
      <c r="H1787" s="110">
        <f t="shared" si="546"/>
        <v>0</v>
      </c>
      <c r="I1787" s="110">
        <f>I1789+I1805+I1806</f>
        <v>0</v>
      </c>
      <c r="J1787" s="110">
        <f>J1789+J1805+J1806</f>
        <v>0</v>
      </c>
      <c r="K1787" s="110">
        <f t="shared" si="539"/>
        <v>0</v>
      </c>
      <c r="L1787" s="110">
        <f>L1789+L1805+L1806</f>
        <v>0</v>
      </c>
      <c r="M1787" s="110">
        <f>M1789+M1805+M1806</f>
        <v>0</v>
      </c>
      <c r="N1787" s="3">
        <v>1</v>
      </c>
    </row>
    <row r="1788" spans="1:24" s="3" customFormat="1" hidden="1">
      <c r="A1788" s="3" t="str">
        <f t="shared" si="544"/>
        <v>b</v>
      </c>
      <c r="C1788" s="12"/>
      <c r="D1788" s="19" t="s">
        <v>99</v>
      </c>
      <c r="E1788" s="8">
        <f t="shared" si="545"/>
        <v>0</v>
      </c>
      <c r="F1788" s="8"/>
      <c r="G1788" s="8"/>
      <c r="H1788" s="111">
        <f t="shared" si="546"/>
        <v>0</v>
      </c>
      <c r="I1788" s="111"/>
      <c r="J1788" s="111"/>
      <c r="K1788" s="111">
        <f t="shared" si="539"/>
        <v>0</v>
      </c>
      <c r="L1788" s="111"/>
      <c r="M1788" s="111"/>
      <c r="N1788" s="3">
        <v>2</v>
      </c>
      <c r="P1788" s="4"/>
      <c r="Q1788" s="4"/>
      <c r="R1788" s="4"/>
      <c r="S1788" s="4"/>
      <c r="T1788" s="4"/>
      <c r="U1788" s="4"/>
      <c r="V1788" s="4"/>
      <c r="W1788" s="4"/>
      <c r="X1788" s="4"/>
    </row>
    <row r="1789" spans="1:24" hidden="1">
      <c r="A1789" s="21" t="str">
        <f t="shared" si="544"/>
        <v>b</v>
      </c>
      <c r="C1789" s="28"/>
      <c r="D1789" s="23" t="s">
        <v>5</v>
      </c>
      <c r="E1789" s="9">
        <f t="shared" si="545"/>
        <v>0</v>
      </c>
      <c r="F1789" s="9">
        <f>F1790+F1791+F1801+F1802+F1803+F1804</f>
        <v>0</v>
      </c>
      <c r="G1789" s="9">
        <f>G1790+G1791+G1801+G1802+G1803+G1804</f>
        <v>0</v>
      </c>
      <c r="H1789" s="112">
        <f t="shared" si="546"/>
        <v>0</v>
      </c>
      <c r="I1789" s="112">
        <f>I1790+I1791+I1801+I1802+I1803+I1804</f>
        <v>0</v>
      </c>
      <c r="J1789" s="112">
        <f>J1790+J1791+J1801+J1802+J1803+J1804</f>
        <v>0</v>
      </c>
      <c r="K1789" s="112">
        <f t="shared" si="539"/>
        <v>0</v>
      </c>
      <c r="L1789" s="112">
        <f>L1790+L1791+L1801+L1802+L1803+L1804</f>
        <v>0</v>
      </c>
      <c r="M1789" s="112">
        <f>M1790+M1791+M1801+M1802+M1803+M1804</f>
        <v>0</v>
      </c>
      <c r="N1789" s="3">
        <v>3</v>
      </c>
    </row>
    <row r="1790" spans="1:24" s="3" customFormat="1" hidden="1">
      <c r="A1790" s="3" t="str">
        <f t="shared" si="544"/>
        <v>b</v>
      </c>
      <c r="C1790" s="12"/>
      <c r="D1790" s="17" t="s">
        <v>301</v>
      </c>
      <c r="E1790" s="10">
        <f t="shared" si="545"/>
        <v>0</v>
      </c>
      <c r="F1790" s="10"/>
      <c r="G1790" s="10"/>
      <c r="H1790" s="113">
        <f t="shared" si="546"/>
        <v>0</v>
      </c>
      <c r="I1790" s="113"/>
      <c r="J1790" s="113"/>
      <c r="K1790" s="113">
        <f t="shared" si="539"/>
        <v>0</v>
      </c>
      <c r="L1790" s="113"/>
      <c r="M1790" s="113"/>
      <c r="N1790" s="3">
        <v>4</v>
      </c>
      <c r="P1790" s="4">
        <f>K1790-H1790</f>
        <v>0</v>
      </c>
      <c r="Q1790" s="4">
        <f>K1790-E1790</f>
        <v>0</v>
      </c>
      <c r="R1790" s="4">
        <f>H1790-E1790</f>
        <v>0</v>
      </c>
      <c r="S1790" s="4"/>
      <c r="T1790" s="4"/>
      <c r="U1790" s="4"/>
      <c r="V1790" s="4"/>
      <c r="W1790" s="4"/>
      <c r="X1790" s="4"/>
    </row>
    <row r="1791" spans="1:24" s="3" customFormat="1" hidden="1">
      <c r="A1791" s="3" t="str">
        <f t="shared" si="544"/>
        <v>b</v>
      </c>
      <c r="C1791" s="12"/>
      <c r="D1791" s="17" t="s">
        <v>295</v>
      </c>
      <c r="E1791" s="10">
        <f t="shared" si="545"/>
        <v>0</v>
      </c>
      <c r="F1791" s="10">
        <f>F1792+F1793+F1794+F1795+F1796+F1797+F1798+F1799</f>
        <v>0</v>
      </c>
      <c r="G1791" s="10">
        <f>G1792+G1793+G1794+G1795+G1796+G1797+G1798+G1799</f>
        <v>0</v>
      </c>
      <c r="H1791" s="113">
        <f t="shared" si="546"/>
        <v>0</v>
      </c>
      <c r="I1791" s="113">
        <f>I1792+I1793+I1794+I1795+I1796+I1797+I1798+I1799</f>
        <v>0</v>
      </c>
      <c r="J1791" s="113">
        <f>J1792+J1793+J1794+J1795+J1796+J1797+J1798+J1799</f>
        <v>0</v>
      </c>
      <c r="K1791" s="113">
        <f t="shared" ref="K1791:K1826" si="547">L1791+M1791</f>
        <v>0</v>
      </c>
      <c r="L1791" s="113">
        <f>L1792+L1793+L1794+L1795+L1796+L1797+L1798+L1799</f>
        <v>0</v>
      </c>
      <c r="M1791" s="113">
        <f>M1792+M1793+M1794+M1795+M1796+M1797+M1798+M1799</f>
        <v>0</v>
      </c>
      <c r="N1791" s="3">
        <v>5</v>
      </c>
      <c r="P1791" s="4"/>
      <c r="Q1791" s="4"/>
      <c r="R1791" s="4"/>
      <c r="S1791" s="4"/>
      <c r="T1791" s="4"/>
      <c r="U1791" s="4"/>
      <c r="V1791" s="4"/>
      <c r="W1791" s="4"/>
      <c r="X1791" s="4"/>
    </row>
    <row r="1792" spans="1:24" s="3" customFormat="1" ht="22.5" hidden="1">
      <c r="A1792" s="3" t="s">
        <v>289</v>
      </c>
      <c r="C1792" s="12"/>
      <c r="D1792" s="16" t="s">
        <v>290</v>
      </c>
      <c r="E1792" s="5">
        <f t="shared" si="545"/>
        <v>0</v>
      </c>
      <c r="F1792" s="5"/>
      <c r="G1792" s="5"/>
      <c r="H1792" s="110">
        <f t="shared" si="546"/>
        <v>0</v>
      </c>
      <c r="I1792" s="110"/>
      <c r="J1792" s="110"/>
      <c r="K1792" s="110">
        <f t="shared" si="547"/>
        <v>0</v>
      </c>
      <c r="L1792" s="110"/>
      <c r="M1792" s="110"/>
      <c r="N1792" s="3">
        <v>6</v>
      </c>
      <c r="P1792" s="4"/>
      <c r="Q1792" s="4"/>
      <c r="R1792" s="4"/>
      <c r="S1792" s="4"/>
      <c r="T1792" s="4"/>
      <c r="U1792" s="4"/>
      <c r="V1792" s="4"/>
      <c r="W1792" s="4"/>
      <c r="X1792" s="4"/>
    </row>
    <row r="1793" spans="1:24" s="3" customFormat="1" hidden="1">
      <c r="A1793" s="3" t="s">
        <v>289</v>
      </c>
      <c r="C1793" s="12"/>
      <c r="D1793" s="16" t="s">
        <v>102</v>
      </c>
      <c r="E1793" s="5">
        <f t="shared" si="545"/>
        <v>0</v>
      </c>
      <c r="F1793" s="5"/>
      <c r="G1793" s="5"/>
      <c r="H1793" s="110">
        <f t="shared" si="546"/>
        <v>0</v>
      </c>
      <c r="I1793" s="110"/>
      <c r="J1793" s="110"/>
      <c r="K1793" s="110">
        <f t="shared" si="547"/>
        <v>0</v>
      </c>
      <c r="L1793" s="110"/>
      <c r="M1793" s="110"/>
      <c r="N1793" s="3">
        <v>7</v>
      </c>
      <c r="P1793" s="4"/>
      <c r="Q1793" s="4"/>
      <c r="R1793" s="4"/>
      <c r="S1793" s="4"/>
      <c r="T1793" s="4"/>
      <c r="U1793" s="4"/>
      <c r="V1793" s="4"/>
      <c r="W1793" s="4"/>
      <c r="X1793" s="4"/>
    </row>
    <row r="1794" spans="1:24" s="3" customFormat="1" hidden="1">
      <c r="A1794" s="3" t="s">
        <v>289</v>
      </c>
      <c r="C1794" s="12"/>
      <c r="D1794" s="16" t="s">
        <v>101</v>
      </c>
      <c r="E1794" s="5">
        <f t="shared" si="545"/>
        <v>0</v>
      </c>
      <c r="F1794" s="5"/>
      <c r="G1794" s="5"/>
      <c r="H1794" s="110">
        <f t="shared" si="546"/>
        <v>0</v>
      </c>
      <c r="I1794" s="110"/>
      <c r="J1794" s="110"/>
      <c r="K1794" s="110">
        <f t="shared" si="547"/>
        <v>0</v>
      </c>
      <c r="L1794" s="110"/>
      <c r="M1794" s="110"/>
      <c r="N1794" s="3">
        <v>8</v>
      </c>
      <c r="P1794" s="4"/>
      <c r="Q1794" s="4"/>
      <c r="R1794" s="4"/>
      <c r="S1794" s="4"/>
      <c r="T1794" s="4"/>
      <c r="U1794" s="4"/>
      <c r="V1794" s="4"/>
      <c r="W1794" s="4"/>
      <c r="X1794" s="4"/>
    </row>
    <row r="1795" spans="1:24" s="3" customFormat="1" hidden="1">
      <c r="A1795" s="3" t="s">
        <v>289</v>
      </c>
      <c r="C1795" s="12"/>
      <c r="D1795" s="16" t="s">
        <v>291</v>
      </c>
      <c r="E1795" s="5">
        <f t="shared" si="545"/>
        <v>0</v>
      </c>
      <c r="F1795" s="5"/>
      <c r="G1795" s="5"/>
      <c r="H1795" s="110">
        <f t="shared" si="546"/>
        <v>0</v>
      </c>
      <c r="I1795" s="110"/>
      <c r="J1795" s="110"/>
      <c r="K1795" s="110">
        <f t="shared" si="547"/>
        <v>0</v>
      </c>
      <c r="L1795" s="110"/>
      <c r="M1795" s="110"/>
      <c r="N1795" s="3">
        <v>9</v>
      </c>
      <c r="P1795" s="4"/>
      <c r="Q1795" s="4"/>
      <c r="R1795" s="4"/>
      <c r="S1795" s="4"/>
      <c r="T1795" s="4"/>
      <c r="U1795" s="4"/>
      <c r="V1795" s="4"/>
      <c r="W1795" s="4"/>
      <c r="X1795" s="4"/>
    </row>
    <row r="1796" spans="1:24" s="3" customFormat="1" hidden="1">
      <c r="A1796" s="3" t="s">
        <v>289</v>
      </c>
      <c r="C1796" s="12"/>
      <c r="D1796" s="16" t="s">
        <v>100</v>
      </c>
      <c r="E1796" s="5">
        <f t="shared" si="545"/>
        <v>0</v>
      </c>
      <c r="F1796" s="5"/>
      <c r="G1796" s="5"/>
      <c r="H1796" s="110">
        <f t="shared" si="546"/>
        <v>0</v>
      </c>
      <c r="I1796" s="110"/>
      <c r="J1796" s="110"/>
      <c r="K1796" s="110">
        <f t="shared" si="547"/>
        <v>0</v>
      </c>
      <c r="L1796" s="110"/>
      <c r="M1796" s="110"/>
      <c r="N1796" s="3">
        <v>10</v>
      </c>
      <c r="P1796" s="4"/>
      <c r="Q1796" s="4"/>
      <c r="R1796" s="4"/>
      <c r="S1796" s="4"/>
      <c r="T1796" s="4"/>
      <c r="U1796" s="4"/>
      <c r="V1796" s="4"/>
      <c r="W1796" s="4"/>
      <c r="X1796" s="4"/>
    </row>
    <row r="1797" spans="1:24" s="3" customFormat="1" ht="33.75" hidden="1">
      <c r="A1797" s="3" t="s">
        <v>289</v>
      </c>
      <c r="C1797" s="12"/>
      <c r="D1797" s="16" t="s">
        <v>292</v>
      </c>
      <c r="E1797" s="5">
        <f t="shared" si="545"/>
        <v>0</v>
      </c>
      <c r="F1797" s="5"/>
      <c r="G1797" s="5"/>
      <c r="H1797" s="110">
        <f t="shared" si="546"/>
        <v>0</v>
      </c>
      <c r="I1797" s="110"/>
      <c r="J1797" s="110"/>
      <c r="K1797" s="110">
        <f t="shared" si="547"/>
        <v>0</v>
      </c>
      <c r="L1797" s="110"/>
      <c r="M1797" s="110"/>
      <c r="N1797" s="3">
        <v>11</v>
      </c>
      <c r="P1797" s="4"/>
      <c r="Q1797" s="4"/>
      <c r="R1797" s="4"/>
      <c r="S1797" s="4"/>
      <c r="T1797" s="4"/>
      <c r="U1797" s="4"/>
      <c r="V1797" s="4"/>
      <c r="W1797" s="4"/>
      <c r="X1797" s="4"/>
    </row>
    <row r="1798" spans="1:24" s="3" customFormat="1" ht="33.75" hidden="1">
      <c r="A1798" s="3" t="s">
        <v>289</v>
      </c>
      <c r="C1798" s="12"/>
      <c r="D1798" s="16" t="s">
        <v>293</v>
      </c>
      <c r="E1798" s="5">
        <f t="shared" si="545"/>
        <v>0</v>
      </c>
      <c r="F1798" s="5"/>
      <c r="G1798" s="5"/>
      <c r="H1798" s="110">
        <f t="shared" si="546"/>
        <v>0</v>
      </c>
      <c r="I1798" s="110"/>
      <c r="J1798" s="110"/>
      <c r="K1798" s="110">
        <f t="shared" si="547"/>
        <v>0</v>
      </c>
      <c r="L1798" s="110"/>
      <c r="M1798" s="110"/>
      <c r="N1798" s="3">
        <v>12</v>
      </c>
      <c r="P1798" s="4"/>
      <c r="Q1798" s="4"/>
      <c r="R1798" s="4"/>
      <c r="S1798" s="4"/>
      <c r="T1798" s="4"/>
      <c r="U1798" s="4"/>
      <c r="V1798" s="4"/>
      <c r="W1798" s="4"/>
      <c r="X1798" s="4"/>
    </row>
    <row r="1799" spans="1:24" s="3" customFormat="1" ht="22.5" hidden="1">
      <c r="A1799" s="3" t="s">
        <v>289</v>
      </c>
      <c r="C1799" s="12"/>
      <c r="D1799" s="16" t="s">
        <v>294</v>
      </c>
      <c r="E1799" s="5">
        <f t="shared" si="545"/>
        <v>0</v>
      </c>
      <c r="F1799" s="5"/>
      <c r="G1799" s="5"/>
      <c r="H1799" s="110">
        <f t="shared" si="546"/>
        <v>0</v>
      </c>
      <c r="I1799" s="110"/>
      <c r="J1799" s="110"/>
      <c r="K1799" s="110">
        <f t="shared" si="547"/>
        <v>0</v>
      </c>
      <c r="L1799" s="110"/>
      <c r="M1799" s="110"/>
      <c r="N1799" s="3">
        <v>13</v>
      </c>
      <c r="P1799" s="4"/>
      <c r="Q1799" s="4"/>
      <c r="R1799" s="4"/>
      <c r="S1799" s="4"/>
      <c r="T1799" s="4"/>
      <c r="U1799" s="4"/>
      <c r="V1799" s="4"/>
      <c r="W1799" s="4"/>
      <c r="X1799" s="4"/>
    </row>
    <row r="1800" spans="1:24" s="3" customFormat="1" hidden="1">
      <c r="A1800" s="3" t="str">
        <f t="shared" si="544"/>
        <v>b</v>
      </c>
      <c r="C1800" s="12"/>
      <c r="D1800" s="17" t="s">
        <v>296</v>
      </c>
      <c r="E1800" s="10"/>
      <c r="F1800" s="10"/>
      <c r="G1800" s="10"/>
      <c r="H1800" s="113"/>
      <c r="I1800" s="113"/>
      <c r="J1800" s="113"/>
      <c r="K1800" s="113">
        <f t="shared" si="547"/>
        <v>0</v>
      </c>
      <c r="L1800" s="113"/>
      <c r="M1800" s="113"/>
      <c r="N1800" s="3">
        <v>14</v>
      </c>
      <c r="P1800" s="4"/>
      <c r="Q1800" s="4"/>
      <c r="R1800" s="4"/>
      <c r="S1800" s="4"/>
      <c r="T1800" s="4"/>
      <c r="U1800" s="4"/>
      <c r="V1800" s="4"/>
      <c r="W1800" s="4"/>
      <c r="X1800" s="4"/>
    </row>
    <row r="1801" spans="1:24" s="3" customFormat="1" hidden="1">
      <c r="A1801" s="3" t="str">
        <f t="shared" si="544"/>
        <v>b</v>
      </c>
      <c r="C1801" s="12"/>
      <c r="D1801" s="17" t="s">
        <v>297</v>
      </c>
      <c r="E1801" s="10">
        <f t="shared" ref="E1801:E1819" si="548">F1801+G1801</f>
        <v>0</v>
      </c>
      <c r="F1801" s="10"/>
      <c r="G1801" s="10"/>
      <c r="H1801" s="113">
        <f t="shared" ref="H1801:H1819" si="549">I1801+J1801</f>
        <v>0</v>
      </c>
      <c r="I1801" s="113"/>
      <c r="J1801" s="113"/>
      <c r="K1801" s="113">
        <f t="shared" si="547"/>
        <v>0</v>
      </c>
      <c r="L1801" s="113"/>
      <c r="M1801" s="113"/>
      <c r="N1801" s="3">
        <v>15</v>
      </c>
      <c r="P1801" s="4"/>
      <c r="Q1801" s="4"/>
      <c r="R1801" s="4"/>
      <c r="S1801" s="4"/>
      <c r="T1801" s="4"/>
      <c r="U1801" s="4"/>
      <c r="V1801" s="4"/>
      <c r="W1801" s="4"/>
      <c r="X1801" s="4"/>
    </row>
    <row r="1802" spans="1:24" s="3" customFormat="1" hidden="1">
      <c r="A1802" s="3" t="str">
        <f t="shared" si="544"/>
        <v>b</v>
      </c>
      <c r="C1802" s="12"/>
      <c r="D1802" s="17" t="s">
        <v>298</v>
      </c>
      <c r="E1802" s="10">
        <f t="shared" si="548"/>
        <v>0</v>
      </c>
      <c r="F1802" s="10"/>
      <c r="G1802" s="10"/>
      <c r="H1802" s="113">
        <f t="shared" si="549"/>
        <v>0</v>
      </c>
      <c r="I1802" s="113"/>
      <c r="J1802" s="113"/>
      <c r="K1802" s="113">
        <f t="shared" si="547"/>
        <v>0</v>
      </c>
      <c r="L1802" s="113"/>
      <c r="M1802" s="113"/>
      <c r="N1802" s="3">
        <v>16</v>
      </c>
      <c r="P1802" s="4"/>
      <c r="Q1802" s="4"/>
      <c r="R1802" s="4"/>
      <c r="S1802" s="4"/>
      <c r="T1802" s="4"/>
      <c r="U1802" s="4"/>
      <c r="V1802" s="4"/>
      <c r="W1802" s="4"/>
      <c r="X1802" s="4"/>
    </row>
    <row r="1803" spans="1:24" ht="1.5" hidden="1" customHeight="1">
      <c r="A1803" s="21" t="str">
        <f t="shared" si="544"/>
        <v>b</v>
      </c>
      <c r="C1803" s="28"/>
      <c r="D1803" s="17" t="s">
        <v>299</v>
      </c>
      <c r="E1803" s="10">
        <f t="shared" si="548"/>
        <v>0</v>
      </c>
      <c r="F1803" s="10"/>
      <c r="G1803" s="10"/>
      <c r="H1803" s="113">
        <f t="shared" si="549"/>
        <v>0</v>
      </c>
      <c r="I1803" s="113"/>
      <c r="J1803" s="113"/>
      <c r="K1803" s="113">
        <f t="shared" si="547"/>
        <v>0</v>
      </c>
      <c r="L1803" s="113"/>
      <c r="M1803" s="113"/>
      <c r="N1803" s="3">
        <v>17</v>
      </c>
    </row>
    <row r="1804" spans="1:24" s="3" customFormat="1" hidden="1">
      <c r="A1804" s="3" t="str">
        <f t="shared" si="544"/>
        <v>b</v>
      </c>
      <c r="C1804" s="12"/>
      <c r="D1804" s="17" t="s">
        <v>300</v>
      </c>
      <c r="E1804" s="10">
        <f t="shared" si="548"/>
        <v>0</v>
      </c>
      <c r="F1804" s="10"/>
      <c r="G1804" s="10"/>
      <c r="H1804" s="113">
        <f t="shared" si="549"/>
        <v>0</v>
      </c>
      <c r="I1804" s="113"/>
      <c r="J1804" s="113"/>
      <c r="K1804" s="113">
        <f t="shared" si="547"/>
        <v>0</v>
      </c>
      <c r="L1804" s="113"/>
      <c r="M1804" s="113"/>
      <c r="N1804" s="3">
        <v>18</v>
      </c>
      <c r="P1804" s="4"/>
      <c r="Q1804" s="4"/>
      <c r="R1804" s="4"/>
      <c r="S1804" s="4"/>
      <c r="T1804" s="4"/>
      <c r="U1804" s="4"/>
      <c r="V1804" s="4"/>
      <c r="W1804" s="4"/>
      <c r="X1804" s="4"/>
    </row>
    <row r="1805" spans="1:24" s="3" customFormat="1" hidden="1">
      <c r="A1805" s="3" t="str">
        <f t="shared" si="544"/>
        <v>b</v>
      </c>
      <c r="C1805" s="12"/>
      <c r="D1805" s="18" t="s">
        <v>21</v>
      </c>
      <c r="E1805" s="9">
        <f t="shared" si="548"/>
        <v>0</v>
      </c>
      <c r="F1805" s="9"/>
      <c r="G1805" s="9"/>
      <c r="H1805" s="112">
        <f t="shared" si="549"/>
        <v>0</v>
      </c>
      <c r="I1805" s="112"/>
      <c r="J1805" s="112"/>
      <c r="K1805" s="112">
        <f t="shared" si="547"/>
        <v>0</v>
      </c>
      <c r="L1805" s="112"/>
      <c r="M1805" s="112"/>
      <c r="N1805" s="3">
        <v>19</v>
      </c>
      <c r="P1805" s="4"/>
      <c r="Q1805" s="4"/>
      <c r="R1805" s="4"/>
      <c r="S1805" s="4"/>
      <c r="T1805" s="4"/>
      <c r="U1805" s="4"/>
      <c r="V1805" s="4"/>
      <c r="W1805" s="4"/>
      <c r="X1805" s="4"/>
    </row>
    <row r="1806" spans="1:24" s="3" customFormat="1" ht="13.5" hidden="1" customHeight="1">
      <c r="A1806" s="3" t="str">
        <f t="shared" si="544"/>
        <v>b</v>
      </c>
      <c r="C1806" s="12"/>
      <c r="D1806" s="18" t="s">
        <v>120</v>
      </c>
      <c r="E1806" s="9">
        <f t="shared" si="548"/>
        <v>0</v>
      </c>
      <c r="F1806" s="9"/>
      <c r="G1806" s="9"/>
      <c r="H1806" s="112">
        <f t="shared" si="549"/>
        <v>0</v>
      </c>
      <c r="I1806" s="112"/>
      <c r="J1806" s="112"/>
      <c r="K1806" s="112">
        <f t="shared" si="547"/>
        <v>0</v>
      </c>
      <c r="L1806" s="112"/>
      <c r="M1806" s="112"/>
      <c r="N1806" s="3">
        <v>20</v>
      </c>
      <c r="P1806" s="4"/>
      <c r="Q1806" s="4"/>
      <c r="R1806" s="4"/>
      <c r="S1806" s="4"/>
      <c r="T1806" s="4"/>
      <c r="U1806" s="4"/>
      <c r="V1806" s="4"/>
      <c r="W1806" s="4"/>
      <c r="X1806" s="4"/>
    </row>
    <row r="1807" spans="1:24" s="3" customFormat="1" hidden="1">
      <c r="A1807" s="3" t="str">
        <f t="shared" si="544"/>
        <v>b</v>
      </c>
      <c r="B1807" s="3" t="s">
        <v>114</v>
      </c>
      <c r="C1807" s="13"/>
      <c r="D1807" s="15"/>
      <c r="E1807" s="5">
        <f t="shared" si="548"/>
        <v>0</v>
      </c>
      <c r="F1807" s="5">
        <f>F1809+F1825+F1826</f>
        <v>0</v>
      </c>
      <c r="G1807" s="5">
        <f>G1809+G1825+G1826</f>
        <v>0</v>
      </c>
      <c r="H1807" s="110">
        <f t="shared" si="549"/>
        <v>0</v>
      </c>
      <c r="I1807" s="110">
        <f>I1809+I1825+I1826</f>
        <v>0</v>
      </c>
      <c r="J1807" s="110">
        <f>J1809+J1825+J1826</f>
        <v>0</v>
      </c>
      <c r="K1807" s="110">
        <f t="shared" si="547"/>
        <v>0</v>
      </c>
      <c r="L1807" s="110">
        <f>L1809+L1825+L1826</f>
        <v>0</v>
      </c>
      <c r="M1807" s="110">
        <f>M1809+M1825+M1826</f>
        <v>0</v>
      </c>
      <c r="N1807" s="3">
        <v>1</v>
      </c>
      <c r="P1807" s="4"/>
      <c r="Q1807" s="4"/>
      <c r="R1807" s="4"/>
      <c r="S1807" s="4"/>
      <c r="T1807" s="4"/>
      <c r="U1807" s="4"/>
      <c r="V1807" s="4"/>
      <c r="W1807" s="4"/>
      <c r="X1807" s="4"/>
    </row>
    <row r="1808" spans="1:24" s="3" customFormat="1" hidden="1">
      <c r="A1808" s="3" t="str">
        <f t="shared" si="544"/>
        <v>b</v>
      </c>
      <c r="C1808" s="12"/>
      <c r="D1808" s="19" t="s">
        <v>99</v>
      </c>
      <c r="E1808" s="8">
        <f t="shared" si="548"/>
        <v>0</v>
      </c>
      <c r="F1808" s="8"/>
      <c r="G1808" s="8"/>
      <c r="H1808" s="111">
        <f t="shared" si="549"/>
        <v>0</v>
      </c>
      <c r="I1808" s="111"/>
      <c r="J1808" s="111"/>
      <c r="K1808" s="111">
        <f t="shared" si="547"/>
        <v>0</v>
      </c>
      <c r="L1808" s="111"/>
      <c r="M1808" s="111"/>
      <c r="N1808" s="3">
        <v>2</v>
      </c>
      <c r="P1808" s="4"/>
      <c r="Q1808" s="4"/>
      <c r="R1808" s="4"/>
      <c r="S1808" s="4"/>
      <c r="T1808" s="4"/>
      <c r="U1808" s="4"/>
      <c r="V1808" s="4"/>
      <c r="W1808" s="4"/>
      <c r="X1808" s="4"/>
    </row>
    <row r="1809" spans="1:24" s="3" customFormat="1" hidden="1">
      <c r="A1809" s="3" t="str">
        <f t="shared" si="544"/>
        <v>b</v>
      </c>
      <c r="C1809" s="12"/>
      <c r="D1809" s="18" t="s">
        <v>5</v>
      </c>
      <c r="E1809" s="9">
        <f t="shared" si="548"/>
        <v>0</v>
      </c>
      <c r="F1809" s="9">
        <f>F1810+F1811+F1821+F1822+F1823+F1824</f>
        <v>0</v>
      </c>
      <c r="G1809" s="9">
        <f>G1810+G1811+G1821+G1822+G1823+G1824</f>
        <v>0</v>
      </c>
      <c r="H1809" s="112">
        <f t="shared" si="549"/>
        <v>0</v>
      </c>
      <c r="I1809" s="112">
        <f>I1810+I1811+I1821+I1822+I1823+I1824</f>
        <v>0</v>
      </c>
      <c r="J1809" s="112">
        <f>J1810+J1811+J1821+J1822+J1823+J1824</f>
        <v>0</v>
      </c>
      <c r="K1809" s="112">
        <f t="shared" si="547"/>
        <v>0</v>
      </c>
      <c r="L1809" s="112">
        <f>L1810+L1811+L1821+L1822+L1823+L1824</f>
        <v>0</v>
      </c>
      <c r="M1809" s="112">
        <f>M1810+M1811+M1821+M1822+M1823+M1824</f>
        <v>0</v>
      </c>
      <c r="N1809" s="3">
        <v>3</v>
      </c>
      <c r="P1809" s="4"/>
      <c r="Q1809" s="4"/>
      <c r="R1809" s="4"/>
      <c r="S1809" s="4"/>
      <c r="T1809" s="4"/>
      <c r="U1809" s="4"/>
      <c r="V1809" s="4"/>
      <c r="W1809" s="4"/>
      <c r="X1809" s="4"/>
    </row>
    <row r="1810" spans="1:24" s="3" customFormat="1" hidden="1">
      <c r="A1810" s="3" t="str">
        <f t="shared" si="544"/>
        <v>b</v>
      </c>
      <c r="C1810" s="12"/>
      <c r="D1810" s="17" t="s">
        <v>301</v>
      </c>
      <c r="E1810" s="10">
        <f t="shared" si="548"/>
        <v>0</v>
      </c>
      <c r="F1810" s="10"/>
      <c r="G1810" s="10"/>
      <c r="H1810" s="113">
        <f t="shared" si="549"/>
        <v>0</v>
      </c>
      <c r="I1810" s="113"/>
      <c r="J1810" s="113"/>
      <c r="K1810" s="113">
        <f t="shared" si="547"/>
        <v>0</v>
      </c>
      <c r="L1810" s="113"/>
      <c r="M1810" s="113"/>
      <c r="N1810" s="3">
        <v>4</v>
      </c>
      <c r="P1810" s="4">
        <f>K1810-H1810</f>
        <v>0</v>
      </c>
      <c r="Q1810" s="4">
        <f>K1810-E1810</f>
        <v>0</v>
      </c>
      <c r="R1810" s="4">
        <f>H1810-E1810</f>
        <v>0</v>
      </c>
      <c r="S1810" s="4"/>
      <c r="T1810" s="4"/>
      <c r="U1810" s="4"/>
      <c r="V1810" s="4"/>
      <c r="W1810" s="4"/>
      <c r="X1810" s="4"/>
    </row>
    <row r="1811" spans="1:24" s="3" customFormat="1" hidden="1">
      <c r="A1811" s="3" t="str">
        <f t="shared" si="544"/>
        <v>b</v>
      </c>
      <c r="C1811" s="12"/>
      <c r="D1811" s="17" t="s">
        <v>295</v>
      </c>
      <c r="E1811" s="10">
        <f t="shared" si="548"/>
        <v>0</v>
      </c>
      <c r="F1811" s="10">
        <f>F1812+F1813+F1814+F1815+F1816+F1817+F1818+F1819</f>
        <v>0</v>
      </c>
      <c r="G1811" s="10">
        <f>G1812+G1813+G1814+G1815+G1816+G1817+G1818+G1819</f>
        <v>0</v>
      </c>
      <c r="H1811" s="113">
        <f t="shared" si="549"/>
        <v>0</v>
      </c>
      <c r="I1811" s="113">
        <f>I1812+I1813+I1814+I1815+I1816+I1817+I1818+I1819</f>
        <v>0</v>
      </c>
      <c r="J1811" s="113">
        <f>J1812+J1813+J1814+J1815+J1816+J1817+J1818+J1819</f>
        <v>0</v>
      </c>
      <c r="K1811" s="113">
        <f t="shared" si="547"/>
        <v>0</v>
      </c>
      <c r="L1811" s="113">
        <f>L1812+L1813+L1814+L1815+L1816+L1817+L1818+L1819</f>
        <v>0</v>
      </c>
      <c r="M1811" s="113">
        <f>M1812+M1813+M1814+M1815+M1816+M1817+M1818+M1819</f>
        <v>0</v>
      </c>
      <c r="N1811" s="3">
        <v>5</v>
      </c>
      <c r="P1811" s="4"/>
      <c r="Q1811" s="4"/>
      <c r="R1811" s="4"/>
      <c r="S1811" s="4"/>
      <c r="T1811" s="4"/>
      <c r="U1811" s="4"/>
      <c r="V1811" s="4"/>
      <c r="W1811" s="4"/>
      <c r="X1811" s="4"/>
    </row>
    <row r="1812" spans="1:24" s="3" customFormat="1" ht="22.5" hidden="1">
      <c r="A1812" s="3" t="s">
        <v>289</v>
      </c>
      <c r="C1812" s="12"/>
      <c r="D1812" s="16" t="s">
        <v>290</v>
      </c>
      <c r="E1812" s="5">
        <f t="shared" si="548"/>
        <v>0</v>
      </c>
      <c r="F1812" s="5"/>
      <c r="G1812" s="5"/>
      <c r="H1812" s="110">
        <f t="shared" si="549"/>
        <v>0</v>
      </c>
      <c r="I1812" s="110"/>
      <c r="J1812" s="110"/>
      <c r="K1812" s="110">
        <f t="shared" si="547"/>
        <v>0</v>
      </c>
      <c r="L1812" s="110"/>
      <c r="M1812" s="110"/>
      <c r="N1812" s="3">
        <v>6</v>
      </c>
      <c r="P1812" s="4"/>
      <c r="Q1812" s="4"/>
      <c r="R1812" s="4"/>
      <c r="S1812" s="4"/>
      <c r="T1812" s="4"/>
      <c r="U1812" s="4"/>
      <c r="V1812" s="4"/>
      <c r="W1812" s="4"/>
      <c r="X1812" s="4"/>
    </row>
    <row r="1813" spans="1:24" s="3" customFormat="1" hidden="1">
      <c r="A1813" s="3" t="s">
        <v>289</v>
      </c>
      <c r="C1813" s="12"/>
      <c r="D1813" s="16" t="s">
        <v>102</v>
      </c>
      <c r="E1813" s="5">
        <f t="shared" si="548"/>
        <v>0</v>
      </c>
      <c r="F1813" s="5"/>
      <c r="G1813" s="5"/>
      <c r="H1813" s="110">
        <f t="shared" si="549"/>
        <v>0</v>
      </c>
      <c r="I1813" s="110"/>
      <c r="J1813" s="110"/>
      <c r="K1813" s="110">
        <f t="shared" si="547"/>
        <v>0</v>
      </c>
      <c r="L1813" s="110"/>
      <c r="M1813" s="110"/>
      <c r="N1813" s="3">
        <v>7</v>
      </c>
      <c r="P1813" s="4"/>
      <c r="Q1813" s="4"/>
      <c r="R1813" s="4"/>
      <c r="S1813" s="4"/>
      <c r="T1813" s="4"/>
      <c r="U1813" s="4"/>
      <c r="V1813" s="4"/>
      <c r="W1813" s="4"/>
      <c r="X1813" s="4"/>
    </row>
    <row r="1814" spans="1:24" s="3" customFormat="1" hidden="1">
      <c r="A1814" s="3" t="s">
        <v>289</v>
      </c>
      <c r="C1814" s="12"/>
      <c r="D1814" s="16" t="s">
        <v>101</v>
      </c>
      <c r="E1814" s="5">
        <f t="shared" si="548"/>
        <v>0</v>
      </c>
      <c r="F1814" s="5"/>
      <c r="G1814" s="5"/>
      <c r="H1814" s="110">
        <f t="shared" si="549"/>
        <v>0</v>
      </c>
      <c r="I1814" s="110"/>
      <c r="J1814" s="110"/>
      <c r="K1814" s="110">
        <f t="shared" si="547"/>
        <v>0</v>
      </c>
      <c r="L1814" s="110"/>
      <c r="M1814" s="110"/>
      <c r="N1814" s="3">
        <v>8</v>
      </c>
      <c r="P1814" s="4"/>
      <c r="Q1814" s="4"/>
      <c r="R1814" s="4"/>
      <c r="S1814" s="4"/>
      <c r="T1814" s="4"/>
      <c r="U1814" s="4"/>
      <c r="V1814" s="4"/>
      <c r="W1814" s="4"/>
      <c r="X1814" s="4"/>
    </row>
    <row r="1815" spans="1:24" s="3" customFormat="1" hidden="1">
      <c r="A1815" s="3" t="s">
        <v>289</v>
      </c>
      <c r="C1815" s="12"/>
      <c r="D1815" s="16" t="s">
        <v>291</v>
      </c>
      <c r="E1815" s="5">
        <f t="shared" si="548"/>
        <v>0</v>
      </c>
      <c r="F1815" s="5"/>
      <c r="G1815" s="5"/>
      <c r="H1815" s="110">
        <f t="shared" si="549"/>
        <v>0</v>
      </c>
      <c r="I1815" s="110"/>
      <c r="J1815" s="110"/>
      <c r="K1815" s="110">
        <f t="shared" si="547"/>
        <v>0</v>
      </c>
      <c r="L1815" s="110"/>
      <c r="M1815" s="110"/>
      <c r="N1815" s="3">
        <v>9</v>
      </c>
      <c r="P1815" s="4"/>
      <c r="Q1815" s="4"/>
      <c r="R1815" s="4"/>
      <c r="S1815" s="4"/>
      <c r="T1815" s="4"/>
      <c r="U1815" s="4"/>
      <c r="V1815" s="4"/>
      <c r="W1815" s="4"/>
      <c r="X1815" s="4"/>
    </row>
    <row r="1816" spans="1:24" s="3" customFormat="1" hidden="1">
      <c r="A1816" s="3" t="s">
        <v>289</v>
      </c>
      <c r="C1816" s="12"/>
      <c r="D1816" s="16" t="s">
        <v>100</v>
      </c>
      <c r="E1816" s="5">
        <f t="shared" si="548"/>
        <v>0</v>
      </c>
      <c r="F1816" s="5"/>
      <c r="G1816" s="5"/>
      <c r="H1816" s="110">
        <f t="shared" si="549"/>
        <v>0</v>
      </c>
      <c r="I1816" s="110"/>
      <c r="J1816" s="110"/>
      <c r="K1816" s="110">
        <f t="shared" si="547"/>
        <v>0</v>
      </c>
      <c r="L1816" s="110"/>
      <c r="M1816" s="110"/>
      <c r="N1816" s="3">
        <v>10</v>
      </c>
      <c r="P1816" s="4"/>
      <c r="Q1816" s="4"/>
      <c r="R1816" s="4"/>
      <c r="S1816" s="4"/>
      <c r="T1816" s="4"/>
      <c r="U1816" s="4"/>
      <c r="V1816" s="4"/>
      <c r="W1816" s="4"/>
      <c r="X1816" s="4"/>
    </row>
    <row r="1817" spans="1:24" s="3" customFormat="1" ht="33.75" hidden="1">
      <c r="A1817" s="3" t="s">
        <v>289</v>
      </c>
      <c r="C1817" s="12"/>
      <c r="D1817" s="16" t="s">
        <v>292</v>
      </c>
      <c r="E1817" s="5">
        <f t="shared" si="548"/>
        <v>0</v>
      </c>
      <c r="F1817" s="5"/>
      <c r="G1817" s="5"/>
      <c r="H1817" s="110">
        <f t="shared" si="549"/>
        <v>0</v>
      </c>
      <c r="I1817" s="110"/>
      <c r="J1817" s="110"/>
      <c r="K1817" s="110">
        <f t="shared" si="547"/>
        <v>0</v>
      </c>
      <c r="L1817" s="110"/>
      <c r="M1817" s="110"/>
      <c r="N1817" s="3">
        <v>11</v>
      </c>
      <c r="P1817" s="4"/>
      <c r="Q1817" s="4"/>
      <c r="R1817" s="4"/>
      <c r="S1817" s="4"/>
      <c r="T1817" s="4"/>
      <c r="U1817" s="4"/>
      <c r="V1817" s="4"/>
      <c r="W1817" s="4"/>
      <c r="X1817" s="4"/>
    </row>
    <row r="1818" spans="1:24" s="3" customFormat="1" ht="33.75" hidden="1">
      <c r="A1818" s="3" t="s">
        <v>289</v>
      </c>
      <c r="C1818" s="12"/>
      <c r="D1818" s="16" t="s">
        <v>293</v>
      </c>
      <c r="E1818" s="5">
        <f t="shared" si="548"/>
        <v>0</v>
      </c>
      <c r="F1818" s="5"/>
      <c r="G1818" s="5"/>
      <c r="H1818" s="110">
        <f t="shared" si="549"/>
        <v>0</v>
      </c>
      <c r="I1818" s="110"/>
      <c r="J1818" s="110"/>
      <c r="K1818" s="110">
        <f t="shared" si="547"/>
        <v>0</v>
      </c>
      <c r="L1818" s="110"/>
      <c r="M1818" s="110"/>
      <c r="N1818" s="3">
        <v>12</v>
      </c>
      <c r="P1818" s="4"/>
      <c r="Q1818" s="4"/>
      <c r="R1818" s="4"/>
      <c r="S1818" s="4"/>
      <c r="T1818" s="4"/>
      <c r="U1818" s="4"/>
      <c r="V1818" s="4"/>
      <c r="W1818" s="4"/>
      <c r="X1818" s="4"/>
    </row>
    <row r="1819" spans="1:24" s="3" customFormat="1" ht="22.5" hidden="1">
      <c r="A1819" s="3" t="s">
        <v>289</v>
      </c>
      <c r="C1819" s="12"/>
      <c r="D1819" s="16" t="s">
        <v>294</v>
      </c>
      <c r="E1819" s="5">
        <f t="shared" si="548"/>
        <v>0</v>
      </c>
      <c r="F1819" s="5"/>
      <c r="G1819" s="5"/>
      <c r="H1819" s="110">
        <f t="shared" si="549"/>
        <v>0</v>
      </c>
      <c r="I1819" s="110"/>
      <c r="J1819" s="110"/>
      <c r="K1819" s="110">
        <f t="shared" si="547"/>
        <v>0</v>
      </c>
      <c r="L1819" s="110"/>
      <c r="M1819" s="110"/>
      <c r="N1819" s="3">
        <v>13</v>
      </c>
      <c r="P1819" s="4"/>
      <c r="Q1819" s="4"/>
      <c r="R1819" s="4"/>
      <c r="S1819" s="4"/>
      <c r="T1819" s="4"/>
      <c r="U1819" s="4"/>
      <c r="V1819" s="4"/>
      <c r="W1819" s="4"/>
      <c r="X1819" s="4"/>
    </row>
    <row r="1820" spans="1:24" s="3" customFormat="1" hidden="1">
      <c r="A1820" s="3" t="str">
        <f t="shared" si="544"/>
        <v>b</v>
      </c>
      <c r="C1820" s="12"/>
      <c r="D1820" s="17" t="s">
        <v>296</v>
      </c>
      <c r="E1820" s="10"/>
      <c r="F1820" s="10"/>
      <c r="G1820" s="10"/>
      <c r="H1820" s="113"/>
      <c r="I1820" s="113"/>
      <c r="J1820" s="113"/>
      <c r="K1820" s="113">
        <f t="shared" si="547"/>
        <v>0</v>
      </c>
      <c r="L1820" s="113"/>
      <c r="M1820" s="113"/>
      <c r="N1820" s="3">
        <v>14</v>
      </c>
      <c r="P1820" s="4"/>
      <c r="Q1820" s="4"/>
      <c r="R1820" s="4"/>
      <c r="S1820" s="4"/>
      <c r="T1820" s="4"/>
      <c r="U1820" s="4"/>
      <c r="V1820" s="4"/>
      <c r="W1820" s="4"/>
      <c r="X1820" s="4"/>
    </row>
    <row r="1821" spans="1:24" s="3" customFormat="1" hidden="1">
      <c r="A1821" s="3" t="str">
        <f t="shared" si="544"/>
        <v>b</v>
      </c>
      <c r="C1821" s="12"/>
      <c r="D1821" s="17" t="s">
        <v>297</v>
      </c>
      <c r="E1821" s="10">
        <f t="shared" ref="E1821:E1826" si="550">F1821+G1821</f>
        <v>0</v>
      </c>
      <c r="F1821" s="10"/>
      <c r="G1821" s="10"/>
      <c r="H1821" s="113">
        <f t="shared" ref="H1821:H1826" si="551">I1821+J1821</f>
        <v>0</v>
      </c>
      <c r="I1821" s="113"/>
      <c r="J1821" s="113"/>
      <c r="K1821" s="113">
        <f t="shared" si="547"/>
        <v>0</v>
      </c>
      <c r="L1821" s="113"/>
      <c r="M1821" s="113"/>
      <c r="N1821" s="3">
        <v>15</v>
      </c>
      <c r="P1821" s="4"/>
      <c r="Q1821" s="4"/>
      <c r="R1821" s="4"/>
      <c r="S1821" s="4"/>
      <c r="T1821" s="4"/>
      <c r="U1821" s="4"/>
      <c r="V1821" s="4"/>
      <c r="W1821" s="4"/>
      <c r="X1821" s="4"/>
    </row>
    <row r="1822" spans="1:24" s="3" customFormat="1" hidden="1">
      <c r="A1822" s="3" t="str">
        <f t="shared" si="544"/>
        <v>b</v>
      </c>
      <c r="C1822" s="12"/>
      <c r="D1822" s="17" t="s">
        <v>298</v>
      </c>
      <c r="E1822" s="10">
        <f t="shared" si="550"/>
        <v>0</v>
      </c>
      <c r="F1822" s="10"/>
      <c r="G1822" s="10"/>
      <c r="H1822" s="113">
        <f t="shared" si="551"/>
        <v>0</v>
      </c>
      <c r="I1822" s="113"/>
      <c r="J1822" s="113"/>
      <c r="K1822" s="113">
        <f t="shared" si="547"/>
        <v>0</v>
      </c>
      <c r="L1822" s="113"/>
      <c r="M1822" s="113"/>
      <c r="N1822" s="3">
        <v>16</v>
      </c>
      <c r="P1822" s="4"/>
      <c r="Q1822" s="4"/>
      <c r="R1822" s="4"/>
      <c r="S1822" s="4"/>
      <c r="T1822" s="4"/>
      <c r="U1822" s="4"/>
      <c r="V1822" s="4"/>
      <c r="W1822" s="4"/>
      <c r="X1822" s="4"/>
    </row>
    <row r="1823" spans="1:24" s="3" customFormat="1" hidden="1">
      <c r="A1823" s="3" t="str">
        <f t="shared" si="544"/>
        <v>b</v>
      </c>
      <c r="C1823" s="12"/>
      <c r="D1823" s="17" t="s">
        <v>299</v>
      </c>
      <c r="E1823" s="10">
        <f t="shared" si="550"/>
        <v>0</v>
      </c>
      <c r="F1823" s="10"/>
      <c r="G1823" s="10"/>
      <c r="H1823" s="113">
        <f t="shared" si="551"/>
        <v>0</v>
      </c>
      <c r="I1823" s="113"/>
      <c r="J1823" s="113"/>
      <c r="K1823" s="113">
        <f t="shared" si="547"/>
        <v>0</v>
      </c>
      <c r="L1823" s="113"/>
      <c r="M1823" s="113"/>
      <c r="N1823" s="3">
        <v>17</v>
      </c>
      <c r="P1823" s="4"/>
      <c r="Q1823" s="4"/>
      <c r="R1823" s="4"/>
      <c r="S1823" s="4"/>
      <c r="T1823" s="4"/>
      <c r="U1823" s="4"/>
      <c r="V1823" s="4"/>
      <c r="W1823" s="4"/>
      <c r="X1823" s="4"/>
    </row>
    <row r="1824" spans="1:24" s="3" customFormat="1" hidden="1">
      <c r="A1824" s="3" t="str">
        <f t="shared" si="544"/>
        <v>b</v>
      </c>
      <c r="C1824" s="12"/>
      <c r="D1824" s="17" t="s">
        <v>300</v>
      </c>
      <c r="E1824" s="10">
        <f t="shared" si="550"/>
        <v>0</v>
      </c>
      <c r="F1824" s="10"/>
      <c r="G1824" s="10"/>
      <c r="H1824" s="113">
        <f t="shared" si="551"/>
        <v>0</v>
      </c>
      <c r="I1824" s="113"/>
      <c r="J1824" s="113"/>
      <c r="K1824" s="113">
        <f t="shared" si="547"/>
        <v>0</v>
      </c>
      <c r="L1824" s="113"/>
      <c r="M1824" s="113"/>
      <c r="N1824" s="3">
        <v>18</v>
      </c>
      <c r="P1824" s="4"/>
      <c r="Q1824" s="4"/>
      <c r="R1824" s="4"/>
      <c r="S1824" s="4"/>
      <c r="T1824" s="4"/>
      <c r="U1824" s="4"/>
      <c r="V1824" s="4"/>
      <c r="W1824" s="4"/>
      <c r="X1824" s="4"/>
    </row>
    <row r="1825" spans="1:24" s="3" customFormat="1" hidden="1">
      <c r="A1825" s="3" t="str">
        <f t="shared" si="544"/>
        <v>b</v>
      </c>
      <c r="C1825" s="12"/>
      <c r="D1825" s="18" t="s">
        <v>21</v>
      </c>
      <c r="E1825" s="9">
        <f t="shared" si="550"/>
        <v>0</v>
      </c>
      <c r="F1825" s="9"/>
      <c r="G1825" s="9"/>
      <c r="H1825" s="112">
        <f t="shared" si="551"/>
        <v>0</v>
      </c>
      <c r="I1825" s="112"/>
      <c r="J1825" s="112"/>
      <c r="K1825" s="112">
        <f t="shared" si="547"/>
        <v>0</v>
      </c>
      <c r="L1825" s="112"/>
      <c r="M1825" s="112"/>
      <c r="N1825" s="3">
        <v>19</v>
      </c>
      <c r="P1825" s="4"/>
      <c r="Q1825" s="4"/>
      <c r="R1825" s="4"/>
      <c r="S1825" s="4"/>
      <c r="T1825" s="4"/>
      <c r="U1825" s="4"/>
      <c r="V1825" s="4"/>
      <c r="W1825" s="4"/>
      <c r="X1825" s="4"/>
    </row>
    <row r="1826" spans="1:24" s="3" customFormat="1" hidden="1">
      <c r="A1826" s="3" t="str">
        <f t="shared" si="544"/>
        <v>b</v>
      </c>
      <c r="C1826" s="12"/>
      <c r="D1826" s="18" t="s">
        <v>120</v>
      </c>
      <c r="E1826" s="9">
        <f t="shared" si="550"/>
        <v>0</v>
      </c>
      <c r="F1826" s="9"/>
      <c r="G1826" s="9"/>
      <c r="H1826" s="112">
        <f t="shared" si="551"/>
        <v>0</v>
      </c>
      <c r="I1826" s="112"/>
      <c r="J1826" s="112"/>
      <c r="K1826" s="112">
        <f t="shared" si="547"/>
        <v>0</v>
      </c>
      <c r="L1826" s="112"/>
      <c r="M1826" s="112"/>
      <c r="N1826" s="3">
        <v>20</v>
      </c>
      <c r="P1826" s="4"/>
      <c r="Q1826" s="4"/>
      <c r="R1826" s="4"/>
      <c r="S1826" s="4"/>
      <c r="T1826" s="4"/>
      <c r="U1826" s="4"/>
      <c r="V1826" s="4"/>
      <c r="W1826" s="4"/>
      <c r="X1826" s="4"/>
    </row>
    <row r="1827" spans="1:24" s="3" customFormat="1">
      <c r="C1827" s="11"/>
      <c r="E1827" s="11"/>
      <c r="F1827" s="11"/>
      <c r="G1827" s="11"/>
      <c r="H1827" s="209"/>
      <c r="I1827" s="210"/>
      <c r="J1827" s="210"/>
      <c r="K1827" s="11"/>
      <c r="L1827" s="11"/>
      <c r="M1827" s="11"/>
      <c r="P1827" s="4"/>
      <c r="Q1827" s="4"/>
      <c r="R1827" s="4"/>
      <c r="S1827" s="4"/>
      <c r="T1827" s="4"/>
      <c r="U1827" s="4"/>
      <c r="V1827" s="4"/>
      <c r="W1827" s="4"/>
      <c r="X1827" s="4"/>
    </row>
    <row r="1828" spans="1:24" s="3" customFormat="1">
      <c r="C1828" s="11"/>
      <c r="E1828" s="11"/>
      <c r="F1828" s="11"/>
      <c r="G1828" s="11"/>
      <c r="H1828" s="209"/>
      <c r="I1828" s="210"/>
      <c r="J1828" s="210"/>
      <c r="K1828" s="11"/>
      <c r="L1828" s="11"/>
      <c r="M1828" s="11"/>
      <c r="P1828" s="4"/>
      <c r="Q1828" s="4"/>
      <c r="R1828" s="4"/>
      <c r="S1828" s="4"/>
      <c r="T1828" s="4"/>
      <c r="U1828" s="4"/>
      <c r="V1828" s="4"/>
      <c r="W1828" s="4"/>
      <c r="X1828" s="4"/>
    </row>
    <row r="1829" spans="1:24" s="3" customFormat="1">
      <c r="C1829" s="11"/>
      <c r="E1829" s="11"/>
      <c r="F1829" s="11"/>
      <c r="G1829" s="11"/>
      <c r="H1829" s="209"/>
      <c r="I1829" s="210"/>
      <c r="J1829" s="210"/>
      <c r="K1829" s="11"/>
      <c r="L1829" s="11"/>
      <c r="M1829" s="11"/>
      <c r="P1829" s="4"/>
      <c r="Q1829" s="4"/>
      <c r="R1829" s="4"/>
      <c r="S1829" s="4"/>
      <c r="T1829" s="4"/>
      <c r="U1829" s="4"/>
      <c r="V1829" s="4"/>
      <c r="W1829" s="4"/>
      <c r="X1829" s="4"/>
    </row>
    <row r="1830" spans="1:24" s="3" customFormat="1">
      <c r="C1830" s="11"/>
      <c r="E1830" s="11"/>
      <c r="F1830" s="11"/>
      <c r="G1830" s="11"/>
      <c r="H1830" s="209"/>
      <c r="I1830" s="210"/>
      <c r="J1830" s="210"/>
      <c r="K1830" s="11"/>
      <c r="L1830" s="11"/>
      <c r="M1830" s="11"/>
      <c r="P1830" s="4"/>
      <c r="Q1830" s="4"/>
      <c r="R1830" s="4"/>
      <c r="S1830" s="4"/>
      <c r="T1830" s="4"/>
      <c r="U1830" s="4"/>
      <c r="V1830" s="4"/>
      <c r="W1830" s="4"/>
      <c r="X1830" s="4"/>
    </row>
    <row r="1831" spans="1:24" s="3" customFormat="1">
      <c r="C1831" s="11"/>
      <c r="E1831" s="11"/>
      <c r="F1831" s="11"/>
      <c r="G1831" s="11"/>
      <c r="H1831" s="209"/>
      <c r="I1831" s="210"/>
      <c r="J1831" s="210"/>
      <c r="K1831" s="11"/>
      <c r="L1831" s="11"/>
      <c r="M1831" s="11"/>
      <c r="P1831" s="4"/>
      <c r="Q1831" s="4"/>
      <c r="R1831" s="4"/>
      <c r="S1831" s="4"/>
      <c r="T1831" s="4"/>
      <c r="U1831" s="4"/>
      <c r="V1831" s="4"/>
      <c r="W1831" s="4"/>
      <c r="X1831" s="4"/>
    </row>
    <row r="1832" spans="1:24" s="3" customFormat="1">
      <c r="C1832" s="11"/>
      <c r="E1832" s="11"/>
      <c r="F1832" s="11"/>
      <c r="G1832" s="11"/>
      <c r="H1832" s="209"/>
      <c r="I1832" s="210"/>
      <c r="J1832" s="210"/>
      <c r="K1832" s="11"/>
      <c r="L1832" s="11"/>
      <c r="M1832" s="11"/>
      <c r="P1832" s="4"/>
      <c r="Q1832" s="4"/>
      <c r="R1832" s="4"/>
      <c r="S1832" s="4"/>
      <c r="T1832" s="4"/>
      <c r="U1832" s="4"/>
      <c r="V1832" s="4"/>
      <c r="W1832" s="4"/>
      <c r="X1832" s="4"/>
    </row>
    <row r="1833" spans="1:24" s="3" customFormat="1">
      <c r="C1833" s="11"/>
      <c r="E1833" s="11"/>
      <c r="F1833" s="11"/>
      <c r="G1833" s="11"/>
      <c r="H1833" s="209"/>
      <c r="I1833" s="210"/>
      <c r="J1833" s="210"/>
      <c r="K1833" s="11"/>
      <c r="L1833" s="11"/>
      <c r="M1833" s="11"/>
      <c r="P1833" s="4"/>
      <c r="Q1833" s="4"/>
      <c r="R1833" s="4"/>
      <c r="S1833" s="4"/>
      <c r="T1833" s="4"/>
      <c r="U1833" s="4"/>
      <c r="V1833" s="4"/>
      <c r="W1833" s="4"/>
      <c r="X1833" s="4"/>
    </row>
    <row r="1834" spans="1:24" s="3" customFormat="1">
      <c r="C1834" s="11"/>
      <c r="E1834" s="11"/>
      <c r="F1834" s="11"/>
      <c r="G1834" s="11"/>
      <c r="H1834" s="209"/>
      <c r="I1834" s="210"/>
      <c r="J1834" s="210"/>
      <c r="K1834" s="11"/>
      <c r="L1834" s="11"/>
      <c r="M1834" s="11"/>
      <c r="P1834" s="4"/>
      <c r="Q1834" s="4"/>
      <c r="R1834" s="4"/>
      <c r="S1834" s="4"/>
      <c r="T1834" s="4"/>
      <c r="U1834" s="4"/>
      <c r="V1834" s="4"/>
      <c r="W1834" s="4"/>
      <c r="X1834" s="4"/>
    </row>
    <row r="1835" spans="1:24" s="3" customFormat="1">
      <c r="C1835" s="11"/>
      <c r="E1835" s="11"/>
      <c r="F1835" s="11"/>
      <c r="G1835" s="11"/>
      <c r="H1835" s="209"/>
      <c r="I1835" s="210"/>
      <c r="J1835" s="210"/>
      <c r="K1835" s="11"/>
      <c r="L1835" s="11"/>
      <c r="M1835" s="11"/>
      <c r="P1835" s="4"/>
      <c r="Q1835" s="4"/>
      <c r="R1835" s="4"/>
      <c r="S1835" s="4"/>
      <c r="T1835" s="4"/>
      <c r="U1835" s="4"/>
      <c r="V1835" s="4"/>
      <c r="W1835" s="4"/>
      <c r="X1835" s="4"/>
    </row>
    <row r="1836" spans="1:24" s="3" customFormat="1">
      <c r="C1836" s="11"/>
      <c r="E1836" s="11"/>
      <c r="F1836" s="11"/>
      <c r="G1836" s="11"/>
      <c r="H1836" s="209"/>
      <c r="I1836" s="210"/>
      <c r="J1836" s="210"/>
      <c r="K1836" s="11"/>
      <c r="L1836" s="11"/>
      <c r="M1836" s="11"/>
      <c r="P1836" s="4"/>
      <c r="Q1836" s="4"/>
      <c r="R1836" s="4"/>
      <c r="S1836" s="4"/>
      <c r="T1836" s="4"/>
      <c r="U1836" s="4"/>
      <c r="V1836" s="4"/>
      <c r="W1836" s="4"/>
      <c r="X1836" s="4"/>
    </row>
    <row r="1837" spans="1:24" s="3" customFormat="1">
      <c r="C1837" s="11"/>
      <c r="E1837" s="11"/>
      <c r="F1837" s="11"/>
      <c r="G1837" s="11"/>
      <c r="H1837" s="209"/>
      <c r="I1837" s="210"/>
      <c r="J1837" s="210"/>
      <c r="K1837" s="11"/>
      <c r="L1837" s="11"/>
      <c r="M1837" s="11"/>
      <c r="P1837" s="4"/>
      <c r="Q1837" s="4"/>
      <c r="R1837" s="4"/>
      <c r="S1837" s="4"/>
      <c r="T1837" s="4"/>
      <c r="U1837" s="4"/>
      <c r="V1837" s="4"/>
      <c r="W1837" s="4"/>
      <c r="X1837" s="4"/>
    </row>
    <row r="1838" spans="1:24" s="3" customFormat="1">
      <c r="C1838" s="11"/>
      <c r="E1838" s="11"/>
      <c r="F1838" s="11"/>
      <c r="G1838" s="11"/>
      <c r="H1838" s="209"/>
      <c r="I1838" s="210"/>
      <c r="J1838" s="210"/>
      <c r="K1838" s="11"/>
      <c r="L1838" s="11"/>
      <c r="M1838" s="11"/>
      <c r="P1838" s="4"/>
      <c r="Q1838" s="4"/>
      <c r="R1838" s="4"/>
      <c r="S1838" s="4"/>
      <c r="T1838" s="4"/>
      <c r="U1838" s="4"/>
      <c r="V1838" s="4"/>
      <c r="W1838" s="4"/>
      <c r="X1838" s="4"/>
    </row>
    <row r="1839" spans="1:24" s="3" customFormat="1">
      <c r="C1839" s="11"/>
      <c r="E1839" s="11"/>
      <c r="F1839" s="11"/>
      <c r="G1839" s="11"/>
      <c r="H1839" s="209"/>
      <c r="I1839" s="210"/>
      <c r="J1839" s="210"/>
      <c r="K1839" s="11"/>
      <c r="L1839" s="11"/>
      <c r="M1839" s="11"/>
      <c r="P1839" s="4"/>
      <c r="Q1839" s="4"/>
      <c r="R1839" s="4"/>
      <c r="S1839" s="4"/>
      <c r="T1839" s="4"/>
      <c r="U1839" s="4"/>
      <c r="V1839" s="4"/>
      <c r="W1839" s="4"/>
      <c r="X1839" s="4"/>
    </row>
    <row r="1840" spans="1:24" s="3" customFormat="1">
      <c r="C1840" s="11"/>
      <c r="E1840" s="11"/>
      <c r="F1840" s="11"/>
      <c r="G1840" s="11"/>
      <c r="H1840" s="209"/>
      <c r="I1840" s="210"/>
      <c r="J1840" s="210"/>
      <c r="K1840" s="11"/>
      <c r="L1840" s="11"/>
      <c r="M1840" s="11"/>
      <c r="P1840" s="4"/>
      <c r="Q1840" s="4"/>
      <c r="R1840" s="4"/>
      <c r="S1840" s="4"/>
      <c r="T1840" s="4"/>
      <c r="U1840" s="4"/>
      <c r="V1840" s="4"/>
      <c r="W1840" s="4"/>
      <c r="X1840" s="4"/>
    </row>
    <row r="1841" spans="3:24" s="3" customFormat="1">
      <c r="C1841" s="11"/>
      <c r="E1841" s="11"/>
      <c r="F1841" s="11"/>
      <c r="G1841" s="11"/>
      <c r="H1841" s="209"/>
      <c r="I1841" s="210"/>
      <c r="J1841" s="210"/>
      <c r="K1841" s="11"/>
      <c r="L1841" s="11"/>
      <c r="M1841" s="11"/>
      <c r="P1841" s="4"/>
      <c r="Q1841" s="4"/>
      <c r="R1841" s="4"/>
      <c r="S1841" s="4"/>
      <c r="T1841" s="4"/>
      <c r="U1841" s="4"/>
      <c r="V1841" s="4"/>
      <c r="W1841" s="4"/>
      <c r="X1841" s="4"/>
    </row>
    <row r="1842" spans="3:24" s="3" customFormat="1">
      <c r="C1842" s="11"/>
      <c r="E1842" s="11"/>
      <c r="F1842" s="11"/>
      <c r="G1842" s="11"/>
      <c r="H1842" s="209"/>
      <c r="I1842" s="210"/>
      <c r="J1842" s="210"/>
      <c r="K1842" s="11"/>
      <c r="L1842" s="11"/>
      <c r="M1842" s="11"/>
      <c r="P1842" s="4"/>
      <c r="Q1842" s="4"/>
      <c r="R1842" s="4"/>
      <c r="S1842" s="4"/>
      <c r="T1842" s="4"/>
      <c r="U1842" s="4"/>
      <c r="V1842" s="4"/>
      <c r="W1842" s="4"/>
      <c r="X1842" s="4"/>
    </row>
    <row r="1843" spans="3:24" s="3" customFormat="1">
      <c r="C1843" s="11"/>
      <c r="E1843" s="11"/>
      <c r="F1843" s="11"/>
      <c r="G1843" s="11"/>
      <c r="H1843" s="209"/>
      <c r="I1843" s="210"/>
      <c r="J1843" s="210"/>
      <c r="K1843" s="11"/>
      <c r="L1843" s="11"/>
      <c r="M1843" s="11"/>
      <c r="P1843" s="4"/>
      <c r="Q1843" s="4"/>
      <c r="R1843" s="4"/>
      <c r="S1843" s="4"/>
      <c r="T1843" s="4"/>
      <c r="U1843" s="4"/>
      <c r="V1843" s="4"/>
      <c r="W1843" s="4"/>
      <c r="X1843" s="4"/>
    </row>
    <row r="1844" spans="3:24" s="3" customFormat="1">
      <c r="C1844" s="11"/>
      <c r="E1844" s="11"/>
      <c r="F1844" s="11"/>
      <c r="G1844" s="11"/>
      <c r="H1844" s="209"/>
      <c r="I1844" s="210"/>
      <c r="J1844" s="210"/>
      <c r="K1844" s="11"/>
      <c r="L1844" s="11"/>
      <c r="M1844" s="11"/>
      <c r="P1844" s="4"/>
      <c r="Q1844" s="4"/>
      <c r="R1844" s="4"/>
      <c r="S1844" s="4"/>
      <c r="T1844" s="4"/>
      <c r="U1844" s="4"/>
      <c r="V1844" s="4"/>
      <c r="W1844" s="4"/>
      <c r="X1844" s="4"/>
    </row>
    <row r="1845" spans="3:24" s="3" customFormat="1">
      <c r="C1845" s="11"/>
      <c r="E1845" s="11"/>
      <c r="F1845" s="11"/>
      <c r="G1845" s="11"/>
      <c r="H1845" s="209"/>
      <c r="I1845" s="210"/>
      <c r="J1845" s="210"/>
      <c r="K1845" s="11"/>
      <c r="L1845" s="11"/>
      <c r="M1845" s="11"/>
      <c r="P1845" s="4"/>
      <c r="Q1845" s="4"/>
      <c r="R1845" s="4"/>
      <c r="S1845" s="4"/>
      <c r="T1845" s="4"/>
      <c r="U1845" s="4"/>
      <c r="V1845" s="4"/>
      <c r="W1845" s="4"/>
      <c r="X1845" s="4"/>
    </row>
    <row r="1846" spans="3:24" s="3" customFormat="1">
      <c r="C1846" s="11"/>
      <c r="E1846" s="11"/>
      <c r="F1846" s="11"/>
      <c r="G1846" s="11"/>
      <c r="H1846" s="209"/>
      <c r="I1846" s="210"/>
      <c r="J1846" s="210"/>
      <c r="K1846" s="11"/>
      <c r="L1846" s="11"/>
      <c r="M1846" s="11"/>
      <c r="P1846" s="4"/>
      <c r="Q1846" s="4"/>
      <c r="R1846" s="4"/>
      <c r="S1846" s="4"/>
      <c r="T1846" s="4"/>
      <c r="U1846" s="4"/>
      <c r="V1846" s="4"/>
      <c r="W1846" s="4"/>
      <c r="X1846" s="4"/>
    </row>
    <row r="1847" spans="3:24" s="3" customFormat="1">
      <c r="C1847" s="11"/>
      <c r="E1847" s="11"/>
      <c r="F1847" s="11"/>
      <c r="G1847" s="11"/>
      <c r="H1847" s="209"/>
      <c r="I1847" s="210"/>
      <c r="J1847" s="210"/>
      <c r="K1847" s="11"/>
      <c r="L1847" s="11"/>
      <c r="M1847" s="11"/>
      <c r="P1847" s="4"/>
      <c r="Q1847" s="4"/>
      <c r="R1847" s="4"/>
      <c r="S1847" s="4"/>
      <c r="T1847" s="4"/>
      <c r="U1847" s="4"/>
      <c r="V1847" s="4"/>
      <c r="W1847" s="4"/>
      <c r="X1847" s="4"/>
    </row>
    <row r="1848" spans="3:24" s="3" customFormat="1">
      <c r="C1848" s="11"/>
      <c r="E1848" s="11"/>
      <c r="F1848" s="11"/>
      <c r="G1848" s="11"/>
      <c r="H1848" s="209"/>
      <c r="I1848" s="210"/>
      <c r="J1848" s="210"/>
      <c r="K1848" s="11"/>
      <c r="L1848" s="11"/>
      <c r="M1848" s="11"/>
      <c r="P1848" s="4"/>
      <c r="Q1848" s="4"/>
      <c r="R1848" s="4"/>
      <c r="S1848" s="4"/>
      <c r="T1848" s="4"/>
      <c r="U1848" s="4"/>
      <c r="V1848" s="4"/>
      <c r="W1848" s="4"/>
      <c r="X1848" s="4"/>
    </row>
    <row r="1849" spans="3:24" s="3" customFormat="1">
      <c r="C1849" s="11"/>
      <c r="E1849" s="11"/>
      <c r="F1849" s="11"/>
      <c r="G1849" s="11"/>
      <c r="H1849" s="209"/>
      <c r="I1849" s="210"/>
      <c r="J1849" s="210"/>
      <c r="K1849" s="11"/>
      <c r="L1849" s="11"/>
      <c r="M1849" s="11"/>
      <c r="P1849" s="4"/>
      <c r="Q1849" s="4"/>
      <c r="R1849" s="4"/>
      <c r="S1849" s="4"/>
      <c r="T1849" s="4"/>
      <c r="U1849" s="4"/>
      <c r="V1849" s="4"/>
      <c r="W1849" s="4"/>
      <c r="X1849" s="4"/>
    </row>
    <row r="1850" spans="3:24" s="3" customFormat="1">
      <c r="C1850" s="11"/>
      <c r="E1850" s="11"/>
      <c r="F1850" s="11"/>
      <c r="G1850" s="11"/>
      <c r="H1850" s="209"/>
      <c r="I1850" s="210"/>
      <c r="J1850" s="210"/>
      <c r="K1850" s="11"/>
      <c r="L1850" s="11"/>
      <c r="M1850" s="11"/>
      <c r="P1850" s="4"/>
      <c r="Q1850" s="4"/>
      <c r="R1850" s="4"/>
      <c r="S1850" s="4"/>
      <c r="T1850" s="4"/>
      <c r="U1850" s="4"/>
      <c r="V1850" s="4"/>
      <c r="W1850" s="4"/>
      <c r="X1850" s="4"/>
    </row>
    <row r="1851" spans="3:24" s="3" customFormat="1">
      <c r="C1851" s="11"/>
      <c r="E1851" s="11"/>
      <c r="F1851" s="11"/>
      <c r="G1851" s="11"/>
      <c r="H1851" s="209"/>
      <c r="I1851" s="210"/>
      <c r="J1851" s="210"/>
      <c r="K1851" s="11"/>
      <c r="L1851" s="11"/>
      <c r="M1851" s="11"/>
      <c r="P1851" s="4"/>
      <c r="Q1851" s="4"/>
      <c r="R1851" s="4"/>
      <c r="S1851" s="4"/>
      <c r="T1851" s="4"/>
      <c r="U1851" s="4"/>
      <c r="V1851" s="4"/>
      <c r="W1851" s="4"/>
      <c r="X1851" s="4"/>
    </row>
    <row r="1852" spans="3:24" s="3" customFormat="1">
      <c r="C1852" s="11"/>
      <c r="E1852" s="11"/>
      <c r="F1852" s="11"/>
      <c r="G1852" s="11"/>
      <c r="H1852" s="209"/>
      <c r="I1852" s="210"/>
      <c r="J1852" s="210"/>
      <c r="K1852" s="11"/>
      <c r="L1852" s="11"/>
      <c r="M1852" s="11"/>
      <c r="P1852" s="4"/>
      <c r="Q1852" s="4"/>
      <c r="R1852" s="4"/>
      <c r="S1852" s="4"/>
      <c r="T1852" s="4"/>
      <c r="U1852" s="4"/>
      <c r="V1852" s="4"/>
      <c r="W1852" s="4"/>
      <c r="X1852" s="4"/>
    </row>
    <row r="1853" spans="3:24" s="3" customFormat="1">
      <c r="C1853" s="11"/>
      <c r="E1853" s="11"/>
      <c r="F1853" s="11"/>
      <c r="G1853" s="11"/>
      <c r="H1853" s="209"/>
      <c r="I1853" s="210"/>
      <c r="J1853" s="210"/>
      <c r="K1853" s="11"/>
      <c r="L1853" s="11"/>
      <c r="M1853" s="11"/>
      <c r="P1853" s="4"/>
      <c r="Q1853" s="4"/>
      <c r="R1853" s="4"/>
      <c r="S1853" s="4"/>
      <c r="T1853" s="4"/>
      <c r="U1853" s="4"/>
      <c r="V1853" s="4"/>
      <c r="W1853" s="4"/>
      <c r="X1853" s="4"/>
    </row>
    <row r="1854" spans="3:24" s="3" customFormat="1">
      <c r="C1854" s="11"/>
      <c r="E1854" s="11"/>
      <c r="F1854" s="11"/>
      <c r="G1854" s="11"/>
      <c r="H1854" s="209"/>
      <c r="I1854" s="210"/>
      <c r="J1854" s="210"/>
      <c r="K1854" s="11"/>
      <c r="L1854" s="11"/>
      <c r="M1854" s="11"/>
      <c r="P1854" s="4"/>
      <c r="Q1854" s="4"/>
      <c r="R1854" s="4"/>
      <c r="S1854" s="4"/>
      <c r="T1854" s="4"/>
      <c r="U1854" s="4"/>
      <c r="V1854" s="4"/>
      <c r="W1854" s="4"/>
      <c r="X1854" s="4"/>
    </row>
    <row r="1855" spans="3:24" s="3" customFormat="1">
      <c r="C1855" s="11"/>
      <c r="E1855" s="11"/>
      <c r="F1855" s="11"/>
      <c r="G1855" s="11"/>
      <c r="H1855" s="209"/>
      <c r="I1855" s="210"/>
      <c r="J1855" s="210"/>
      <c r="K1855" s="11"/>
      <c r="L1855" s="11"/>
      <c r="M1855" s="11"/>
      <c r="P1855" s="4"/>
      <c r="Q1855" s="4"/>
      <c r="R1855" s="4"/>
      <c r="S1855" s="4"/>
      <c r="T1855" s="4"/>
      <c r="U1855" s="4"/>
      <c r="V1855" s="4"/>
      <c r="W1855" s="4"/>
      <c r="X1855" s="4"/>
    </row>
    <row r="1856" spans="3:24" s="3" customFormat="1">
      <c r="C1856" s="11"/>
      <c r="E1856" s="11"/>
      <c r="F1856" s="11"/>
      <c r="G1856" s="11"/>
      <c r="H1856" s="209"/>
      <c r="I1856" s="210"/>
      <c r="J1856" s="210"/>
      <c r="K1856" s="11"/>
      <c r="L1856" s="11"/>
      <c r="M1856" s="11"/>
      <c r="P1856" s="4"/>
      <c r="Q1856" s="4"/>
      <c r="R1856" s="4"/>
      <c r="S1856" s="4"/>
      <c r="T1856" s="4"/>
      <c r="U1856" s="4"/>
      <c r="V1856" s="4"/>
      <c r="W1856" s="4"/>
      <c r="X1856" s="4"/>
    </row>
    <row r="1857" spans="3:24" s="3" customFormat="1">
      <c r="C1857" s="11"/>
      <c r="E1857" s="11"/>
      <c r="F1857" s="11"/>
      <c r="G1857" s="11"/>
      <c r="H1857" s="209"/>
      <c r="I1857" s="210"/>
      <c r="J1857" s="210"/>
      <c r="K1857" s="11"/>
      <c r="L1857" s="11"/>
      <c r="M1857" s="11"/>
      <c r="P1857" s="4"/>
      <c r="Q1857" s="4"/>
      <c r="R1857" s="4"/>
      <c r="S1857" s="4"/>
      <c r="T1857" s="4"/>
      <c r="U1857" s="4"/>
      <c r="V1857" s="4"/>
      <c r="W1857" s="4"/>
      <c r="X1857" s="4"/>
    </row>
    <row r="1858" spans="3:24" s="3" customFormat="1">
      <c r="C1858" s="11"/>
      <c r="E1858" s="11"/>
      <c r="F1858" s="11"/>
      <c r="G1858" s="11"/>
      <c r="H1858" s="209"/>
      <c r="I1858" s="210"/>
      <c r="J1858" s="210"/>
      <c r="K1858" s="11"/>
      <c r="L1858" s="11"/>
      <c r="M1858" s="11"/>
      <c r="P1858" s="4"/>
      <c r="Q1858" s="4"/>
      <c r="R1858" s="4"/>
      <c r="S1858" s="4"/>
      <c r="T1858" s="4"/>
      <c r="U1858" s="4"/>
      <c r="V1858" s="4"/>
      <c r="W1858" s="4"/>
      <c r="X1858" s="4"/>
    </row>
    <row r="1859" spans="3:24" s="3" customFormat="1">
      <c r="C1859" s="11"/>
      <c r="E1859" s="11"/>
      <c r="F1859" s="11"/>
      <c r="G1859" s="11"/>
      <c r="H1859" s="209"/>
      <c r="I1859" s="210"/>
      <c r="J1859" s="210"/>
      <c r="K1859" s="11"/>
      <c r="L1859" s="11"/>
      <c r="M1859" s="11"/>
      <c r="P1859" s="4"/>
      <c r="Q1859" s="4"/>
      <c r="R1859" s="4"/>
      <c r="S1859" s="4"/>
      <c r="T1859" s="4"/>
      <c r="U1859" s="4"/>
      <c r="V1859" s="4"/>
      <c r="W1859" s="4"/>
      <c r="X1859" s="4"/>
    </row>
    <row r="1860" spans="3:24" s="3" customFormat="1">
      <c r="C1860" s="11"/>
      <c r="E1860" s="11"/>
      <c r="F1860" s="11"/>
      <c r="G1860" s="11"/>
      <c r="H1860" s="209"/>
      <c r="I1860" s="210"/>
      <c r="J1860" s="210"/>
      <c r="K1860" s="11"/>
      <c r="L1860" s="11"/>
      <c r="M1860" s="11"/>
      <c r="P1860" s="4"/>
      <c r="Q1860" s="4"/>
      <c r="R1860" s="4"/>
      <c r="S1860" s="4"/>
      <c r="T1860" s="4"/>
      <c r="U1860" s="4"/>
      <c r="V1860" s="4"/>
      <c r="W1860" s="4"/>
      <c r="X1860" s="4"/>
    </row>
    <row r="1861" spans="3:24" s="3" customFormat="1">
      <c r="C1861" s="11"/>
      <c r="E1861" s="11"/>
      <c r="F1861" s="11"/>
      <c r="G1861" s="11"/>
      <c r="H1861" s="209"/>
      <c r="I1861" s="210"/>
      <c r="J1861" s="210"/>
      <c r="K1861" s="11"/>
      <c r="L1861" s="11"/>
      <c r="M1861" s="11"/>
      <c r="P1861" s="4"/>
      <c r="Q1861" s="4"/>
      <c r="R1861" s="4"/>
      <c r="S1861" s="4"/>
      <c r="T1861" s="4"/>
      <c r="U1861" s="4"/>
      <c r="V1861" s="4"/>
      <c r="W1861" s="4"/>
      <c r="X1861" s="4"/>
    </row>
    <row r="1862" spans="3:24" s="3" customFormat="1">
      <c r="C1862" s="11"/>
      <c r="E1862" s="11"/>
      <c r="F1862" s="11"/>
      <c r="G1862" s="11"/>
      <c r="H1862" s="209"/>
      <c r="I1862" s="210"/>
      <c r="J1862" s="210"/>
      <c r="K1862" s="11"/>
      <c r="L1862" s="11"/>
      <c r="M1862" s="11"/>
      <c r="P1862" s="4"/>
      <c r="Q1862" s="4"/>
      <c r="R1862" s="4"/>
      <c r="S1862" s="4"/>
      <c r="T1862" s="4"/>
      <c r="U1862" s="4"/>
      <c r="V1862" s="4"/>
      <c r="W1862" s="4"/>
      <c r="X1862" s="4"/>
    </row>
    <row r="1863" spans="3:24" s="3" customFormat="1">
      <c r="C1863" s="11"/>
      <c r="E1863" s="11"/>
      <c r="F1863" s="11"/>
      <c r="G1863" s="11"/>
      <c r="H1863" s="209"/>
      <c r="I1863" s="210"/>
      <c r="J1863" s="210"/>
      <c r="K1863" s="11"/>
      <c r="L1863" s="11"/>
      <c r="M1863" s="11"/>
      <c r="P1863" s="4"/>
      <c r="Q1863" s="4"/>
      <c r="R1863" s="4"/>
      <c r="S1863" s="4"/>
      <c r="T1863" s="4"/>
      <c r="U1863" s="4"/>
      <c r="V1863" s="4"/>
      <c r="W1863" s="4"/>
      <c r="X1863" s="4"/>
    </row>
    <row r="1864" spans="3:24" s="3" customFormat="1">
      <c r="C1864" s="11"/>
      <c r="E1864" s="11"/>
      <c r="F1864" s="11"/>
      <c r="G1864" s="11"/>
      <c r="H1864" s="209"/>
      <c r="I1864" s="210"/>
      <c r="J1864" s="210"/>
      <c r="K1864" s="11"/>
      <c r="L1864" s="11"/>
      <c r="M1864" s="11"/>
      <c r="P1864" s="4"/>
      <c r="Q1864" s="4"/>
      <c r="R1864" s="4"/>
      <c r="S1864" s="4"/>
      <c r="T1864" s="4"/>
      <c r="U1864" s="4"/>
      <c r="V1864" s="4"/>
      <c r="W1864" s="4"/>
      <c r="X1864" s="4"/>
    </row>
    <row r="1865" spans="3:24" s="3" customFormat="1">
      <c r="C1865" s="11"/>
      <c r="E1865" s="11"/>
      <c r="F1865" s="11"/>
      <c r="G1865" s="11"/>
      <c r="H1865" s="209"/>
      <c r="I1865" s="210"/>
      <c r="J1865" s="210"/>
      <c r="K1865" s="11"/>
      <c r="L1865" s="11"/>
      <c r="M1865" s="11"/>
      <c r="P1865" s="4"/>
      <c r="Q1865" s="4"/>
      <c r="R1865" s="4"/>
      <c r="S1865" s="4"/>
      <c r="T1865" s="4"/>
      <c r="U1865" s="4"/>
      <c r="V1865" s="4"/>
      <c r="W1865" s="4"/>
      <c r="X1865" s="4"/>
    </row>
    <row r="1866" spans="3:24" s="3" customFormat="1">
      <c r="C1866" s="11"/>
      <c r="E1866" s="11"/>
      <c r="F1866" s="11"/>
      <c r="G1866" s="11"/>
      <c r="H1866" s="209"/>
      <c r="I1866" s="210"/>
      <c r="J1866" s="210"/>
      <c r="K1866" s="11"/>
      <c r="L1866" s="11"/>
      <c r="M1866" s="11"/>
      <c r="P1866" s="4"/>
      <c r="Q1866" s="4"/>
      <c r="R1866" s="4"/>
      <c r="S1866" s="4"/>
      <c r="T1866" s="4"/>
      <c r="U1866" s="4"/>
      <c r="V1866" s="4"/>
      <c r="W1866" s="4"/>
      <c r="X1866" s="4"/>
    </row>
    <row r="1867" spans="3:24" s="3" customFormat="1">
      <c r="C1867" s="11"/>
      <c r="E1867" s="11"/>
      <c r="F1867" s="11"/>
      <c r="G1867" s="11"/>
      <c r="H1867" s="209"/>
      <c r="I1867" s="210"/>
      <c r="J1867" s="210"/>
      <c r="K1867" s="11"/>
      <c r="L1867" s="11"/>
      <c r="M1867" s="11"/>
      <c r="P1867" s="4"/>
      <c r="Q1867" s="4"/>
      <c r="R1867" s="4"/>
      <c r="S1867" s="4"/>
      <c r="T1867" s="4"/>
      <c r="U1867" s="4"/>
      <c r="V1867" s="4"/>
      <c r="W1867" s="4"/>
      <c r="X1867" s="4"/>
    </row>
    <row r="1868" spans="3:24" s="3" customFormat="1">
      <c r="C1868" s="11"/>
      <c r="E1868" s="11"/>
      <c r="F1868" s="11"/>
      <c r="G1868" s="11"/>
      <c r="H1868" s="209"/>
      <c r="I1868" s="210"/>
      <c r="J1868" s="210"/>
      <c r="K1868" s="11"/>
      <c r="L1868" s="11"/>
      <c r="M1868" s="11"/>
      <c r="P1868" s="4"/>
      <c r="Q1868" s="4"/>
      <c r="R1868" s="4"/>
      <c r="S1868" s="4"/>
      <c r="T1868" s="4"/>
      <c r="U1868" s="4"/>
      <c r="V1868" s="4"/>
      <c r="W1868" s="4"/>
      <c r="X1868" s="4"/>
    </row>
    <row r="1869" spans="3:24" s="3" customFormat="1">
      <c r="C1869" s="11"/>
      <c r="E1869" s="11"/>
      <c r="F1869" s="11"/>
      <c r="G1869" s="11"/>
      <c r="H1869" s="209"/>
      <c r="I1869" s="210"/>
      <c r="J1869" s="210"/>
      <c r="K1869" s="11"/>
      <c r="L1869" s="11"/>
      <c r="M1869" s="11"/>
      <c r="P1869" s="4"/>
      <c r="Q1869" s="4"/>
      <c r="R1869" s="4"/>
      <c r="S1869" s="4"/>
      <c r="T1869" s="4"/>
      <c r="U1869" s="4"/>
      <c r="V1869" s="4"/>
      <c r="W1869" s="4"/>
      <c r="X1869" s="4"/>
    </row>
    <row r="1870" spans="3:24" s="3" customFormat="1">
      <c r="C1870" s="11"/>
      <c r="E1870" s="11"/>
      <c r="F1870" s="11"/>
      <c r="G1870" s="11"/>
      <c r="H1870" s="209"/>
      <c r="I1870" s="210"/>
      <c r="J1870" s="210"/>
      <c r="K1870" s="11"/>
      <c r="L1870" s="11"/>
      <c r="M1870" s="11"/>
      <c r="P1870" s="4"/>
      <c r="Q1870" s="4"/>
      <c r="R1870" s="4"/>
      <c r="S1870" s="4"/>
      <c r="T1870" s="4"/>
      <c r="U1870" s="4"/>
      <c r="V1870" s="4"/>
      <c r="W1870" s="4"/>
      <c r="X1870" s="4"/>
    </row>
    <row r="1871" spans="3:24" s="3" customFormat="1">
      <c r="C1871" s="11"/>
      <c r="E1871" s="11"/>
      <c r="F1871" s="11"/>
      <c r="G1871" s="11"/>
      <c r="H1871" s="209"/>
      <c r="I1871" s="210"/>
      <c r="J1871" s="210"/>
      <c r="K1871" s="11"/>
      <c r="L1871" s="11"/>
      <c r="M1871" s="11"/>
      <c r="P1871" s="4"/>
      <c r="Q1871" s="4"/>
      <c r="R1871" s="4"/>
      <c r="S1871" s="4"/>
      <c r="T1871" s="4"/>
      <c r="U1871" s="4"/>
      <c r="V1871" s="4"/>
      <c r="W1871" s="4"/>
      <c r="X1871" s="4"/>
    </row>
    <row r="1872" spans="3:24" s="3" customFormat="1">
      <c r="C1872" s="11"/>
      <c r="E1872" s="11"/>
      <c r="F1872" s="11"/>
      <c r="G1872" s="11"/>
      <c r="H1872" s="209"/>
      <c r="I1872" s="210"/>
      <c r="J1872" s="210"/>
      <c r="K1872" s="11"/>
      <c r="L1872" s="11"/>
      <c r="M1872" s="11"/>
      <c r="P1872" s="4"/>
      <c r="Q1872" s="4"/>
      <c r="R1872" s="4"/>
      <c r="S1872" s="4"/>
      <c r="T1872" s="4"/>
      <c r="U1872" s="4"/>
      <c r="V1872" s="4"/>
      <c r="W1872" s="4"/>
      <c r="X1872" s="4"/>
    </row>
    <row r="1873" spans="3:24" s="3" customFormat="1">
      <c r="C1873" s="11"/>
      <c r="E1873" s="11"/>
      <c r="F1873" s="11"/>
      <c r="G1873" s="11"/>
      <c r="H1873" s="209"/>
      <c r="I1873" s="210"/>
      <c r="J1873" s="210"/>
      <c r="K1873" s="11"/>
      <c r="L1873" s="11"/>
      <c r="M1873" s="11"/>
      <c r="P1873" s="4"/>
      <c r="Q1873" s="4"/>
      <c r="R1873" s="4"/>
      <c r="S1873" s="4"/>
      <c r="T1873" s="4"/>
      <c r="U1873" s="4"/>
      <c r="V1873" s="4"/>
      <c r="W1873" s="4"/>
      <c r="X1873" s="4"/>
    </row>
    <row r="1874" spans="3:24" s="3" customFormat="1">
      <c r="C1874" s="11"/>
      <c r="E1874" s="11"/>
      <c r="F1874" s="11"/>
      <c r="G1874" s="11"/>
      <c r="H1874" s="209"/>
      <c r="I1874" s="210"/>
      <c r="J1874" s="210"/>
      <c r="K1874" s="11"/>
      <c r="L1874" s="11"/>
      <c r="M1874" s="11"/>
      <c r="P1874" s="4"/>
      <c r="Q1874" s="4"/>
      <c r="R1874" s="4"/>
      <c r="S1874" s="4"/>
      <c r="T1874" s="4"/>
      <c r="U1874" s="4"/>
      <c r="V1874" s="4"/>
      <c r="W1874" s="4"/>
      <c r="X1874" s="4"/>
    </row>
    <row r="1875" spans="3:24" s="3" customFormat="1">
      <c r="C1875" s="11"/>
      <c r="E1875" s="11"/>
      <c r="F1875" s="11"/>
      <c r="G1875" s="11"/>
      <c r="H1875" s="209"/>
      <c r="I1875" s="210"/>
      <c r="J1875" s="210"/>
      <c r="K1875" s="11"/>
      <c r="L1875" s="11"/>
      <c r="M1875" s="11"/>
      <c r="P1875" s="4"/>
      <c r="Q1875" s="4"/>
      <c r="R1875" s="4"/>
      <c r="S1875" s="4"/>
      <c r="T1875" s="4"/>
      <c r="U1875" s="4"/>
      <c r="V1875" s="4"/>
      <c r="W1875" s="4"/>
      <c r="X1875" s="4"/>
    </row>
    <row r="1876" spans="3:24" s="3" customFormat="1">
      <c r="C1876" s="11"/>
      <c r="E1876" s="11"/>
      <c r="F1876" s="11"/>
      <c r="G1876" s="11"/>
      <c r="H1876" s="209"/>
      <c r="I1876" s="210"/>
      <c r="J1876" s="210"/>
      <c r="K1876" s="11"/>
      <c r="L1876" s="11"/>
      <c r="M1876" s="11"/>
      <c r="P1876" s="4"/>
      <c r="Q1876" s="4"/>
      <c r="R1876" s="4"/>
      <c r="S1876" s="4"/>
      <c r="T1876" s="4"/>
      <c r="U1876" s="4"/>
      <c r="V1876" s="4"/>
      <c r="W1876" s="4"/>
      <c r="X1876" s="4"/>
    </row>
    <row r="1877" spans="3:24" s="3" customFormat="1">
      <c r="C1877" s="11"/>
      <c r="E1877" s="11"/>
      <c r="F1877" s="11"/>
      <c r="G1877" s="11"/>
      <c r="H1877" s="209"/>
      <c r="I1877" s="210"/>
      <c r="J1877" s="210"/>
      <c r="K1877" s="11"/>
      <c r="L1877" s="11"/>
      <c r="M1877" s="11"/>
      <c r="P1877" s="4"/>
      <c r="Q1877" s="4"/>
      <c r="R1877" s="4"/>
      <c r="S1877" s="4"/>
      <c r="T1877" s="4"/>
      <c r="U1877" s="4"/>
      <c r="V1877" s="4"/>
      <c r="W1877" s="4"/>
      <c r="X1877" s="4"/>
    </row>
    <row r="1878" spans="3:24" s="3" customFormat="1">
      <c r="C1878" s="11"/>
      <c r="E1878" s="11"/>
      <c r="F1878" s="11"/>
      <c r="G1878" s="11"/>
      <c r="H1878" s="209"/>
      <c r="I1878" s="210"/>
      <c r="J1878" s="210"/>
      <c r="K1878" s="11"/>
      <c r="L1878" s="11"/>
      <c r="M1878" s="11"/>
      <c r="P1878" s="4"/>
      <c r="Q1878" s="4"/>
      <c r="R1878" s="4"/>
      <c r="S1878" s="4"/>
      <c r="T1878" s="4"/>
      <c r="U1878" s="4"/>
      <c r="V1878" s="4"/>
      <c r="W1878" s="4"/>
      <c r="X1878" s="4"/>
    </row>
    <row r="1879" spans="3:24" s="3" customFormat="1">
      <c r="C1879" s="11"/>
      <c r="E1879" s="11"/>
      <c r="F1879" s="11"/>
      <c r="G1879" s="11"/>
      <c r="H1879" s="209"/>
      <c r="I1879" s="210"/>
      <c r="J1879" s="210"/>
      <c r="K1879" s="11"/>
      <c r="L1879" s="11"/>
      <c r="M1879" s="11"/>
      <c r="P1879" s="4"/>
      <c r="Q1879" s="4"/>
      <c r="R1879" s="4"/>
      <c r="S1879" s="4"/>
      <c r="T1879" s="4"/>
      <c r="U1879" s="4"/>
      <c r="V1879" s="4"/>
      <c r="W1879" s="4"/>
      <c r="X1879" s="4"/>
    </row>
    <row r="1880" spans="3:24" s="3" customFormat="1">
      <c r="C1880" s="11"/>
      <c r="E1880" s="11"/>
      <c r="F1880" s="11"/>
      <c r="G1880" s="11"/>
      <c r="H1880" s="209"/>
      <c r="I1880" s="210"/>
      <c r="J1880" s="210"/>
      <c r="K1880" s="11"/>
      <c r="L1880" s="11"/>
      <c r="M1880" s="11"/>
      <c r="P1880" s="4"/>
      <c r="Q1880" s="4"/>
      <c r="R1880" s="4"/>
      <c r="S1880" s="4"/>
      <c r="T1880" s="4"/>
      <c r="U1880" s="4"/>
      <c r="V1880" s="4"/>
      <c r="W1880" s="4"/>
      <c r="X1880" s="4"/>
    </row>
    <row r="1881" spans="3:24" s="3" customFormat="1">
      <c r="C1881" s="11"/>
      <c r="E1881" s="11"/>
      <c r="F1881" s="11"/>
      <c r="G1881" s="11"/>
      <c r="H1881" s="209"/>
      <c r="I1881" s="210"/>
      <c r="J1881" s="210"/>
      <c r="K1881" s="11"/>
      <c r="L1881" s="11"/>
      <c r="M1881" s="11"/>
      <c r="P1881" s="4"/>
      <c r="Q1881" s="4"/>
      <c r="R1881" s="4"/>
      <c r="S1881" s="4"/>
      <c r="T1881" s="4"/>
      <c r="U1881" s="4"/>
      <c r="V1881" s="4"/>
      <c r="W1881" s="4"/>
      <c r="X1881" s="4"/>
    </row>
    <row r="1882" spans="3:24" s="3" customFormat="1">
      <c r="C1882" s="11"/>
      <c r="E1882" s="11"/>
      <c r="F1882" s="11"/>
      <c r="G1882" s="11"/>
      <c r="H1882" s="209"/>
      <c r="I1882" s="210"/>
      <c r="J1882" s="210"/>
      <c r="K1882" s="11"/>
      <c r="L1882" s="11"/>
      <c r="M1882" s="11"/>
      <c r="P1882" s="4"/>
      <c r="Q1882" s="4"/>
      <c r="R1882" s="4"/>
      <c r="S1882" s="4"/>
      <c r="T1882" s="4"/>
      <c r="U1882" s="4"/>
      <c r="V1882" s="4"/>
      <c r="W1882" s="4"/>
      <c r="X1882" s="4"/>
    </row>
    <row r="1883" spans="3:24" s="3" customFormat="1">
      <c r="C1883" s="11"/>
      <c r="E1883" s="11"/>
      <c r="F1883" s="11"/>
      <c r="G1883" s="11"/>
      <c r="H1883" s="209"/>
      <c r="I1883" s="210"/>
      <c r="J1883" s="210"/>
      <c r="K1883" s="11"/>
      <c r="L1883" s="11"/>
      <c r="M1883" s="11"/>
      <c r="P1883" s="4"/>
      <c r="Q1883" s="4"/>
      <c r="R1883" s="4"/>
      <c r="S1883" s="4"/>
      <c r="T1883" s="4"/>
      <c r="U1883" s="4"/>
      <c r="V1883" s="4"/>
      <c r="W1883" s="4"/>
      <c r="X1883" s="4"/>
    </row>
    <row r="1884" spans="3:24" s="3" customFormat="1">
      <c r="C1884" s="11"/>
      <c r="E1884" s="11"/>
      <c r="F1884" s="11"/>
      <c r="G1884" s="11"/>
      <c r="H1884" s="209"/>
      <c r="I1884" s="210"/>
      <c r="J1884" s="210"/>
      <c r="K1884" s="11"/>
      <c r="L1884" s="11"/>
      <c r="M1884" s="11"/>
      <c r="P1884" s="4"/>
      <c r="Q1884" s="4"/>
      <c r="R1884" s="4"/>
      <c r="S1884" s="4"/>
      <c r="T1884" s="4"/>
      <c r="U1884" s="4"/>
      <c r="V1884" s="4"/>
      <c r="W1884" s="4"/>
      <c r="X1884" s="4"/>
    </row>
    <row r="1885" spans="3:24" s="3" customFormat="1">
      <c r="C1885" s="11"/>
      <c r="E1885" s="11"/>
      <c r="F1885" s="11"/>
      <c r="G1885" s="11"/>
      <c r="H1885" s="209"/>
      <c r="I1885" s="210"/>
      <c r="J1885" s="210"/>
      <c r="K1885" s="11"/>
      <c r="L1885" s="11"/>
      <c r="M1885" s="11"/>
      <c r="P1885" s="4"/>
      <c r="Q1885" s="4"/>
      <c r="R1885" s="4"/>
      <c r="S1885" s="4"/>
      <c r="T1885" s="4"/>
      <c r="U1885" s="4"/>
      <c r="V1885" s="4"/>
      <c r="W1885" s="4"/>
      <c r="X1885" s="4"/>
    </row>
    <row r="1886" spans="3:24" s="3" customFormat="1">
      <c r="C1886" s="11"/>
      <c r="E1886" s="11"/>
      <c r="F1886" s="11"/>
      <c r="G1886" s="11"/>
      <c r="H1886" s="209"/>
      <c r="I1886" s="210"/>
      <c r="J1886" s="210"/>
      <c r="K1886" s="11"/>
      <c r="L1886" s="11"/>
      <c r="M1886" s="11"/>
      <c r="P1886" s="4"/>
      <c r="Q1886" s="4"/>
      <c r="R1886" s="4"/>
      <c r="S1886" s="4"/>
      <c r="T1886" s="4"/>
      <c r="U1886" s="4"/>
      <c r="V1886" s="4"/>
      <c r="W1886" s="4"/>
      <c r="X1886" s="4"/>
    </row>
    <row r="1887" spans="3:24" s="3" customFormat="1">
      <c r="C1887" s="11"/>
      <c r="E1887" s="11"/>
      <c r="F1887" s="11"/>
      <c r="G1887" s="11"/>
      <c r="H1887" s="209"/>
      <c r="I1887" s="210"/>
      <c r="J1887" s="210"/>
      <c r="K1887" s="11"/>
      <c r="L1887" s="11"/>
      <c r="M1887" s="11"/>
      <c r="P1887" s="4"/>
      <c r="Q1887" s="4"/>
      <c r="R1887" s="4"/>
      <c r="S1887" s="4"/>
      <c r="T1887" s="4"/>
      <c r="U1887" s="4"/>
      <c r="V1887" s="4"/>
      <c r="W1887" s="4"/>
      <c r="X1887" s="4"/>
    </row>
    <row r="1888" spans="3:24" s="3" customFormat="1">
      <c r="C1888" s="11"/>
      <c r="E1888" s="11"/>
      <c r="F1888" s="11"/>
      <c r="G1888" s="11"/>
      <c r="H1888" s="209"/>
      <c r="I1888" s="210"/>
      <c r="J1888" s="210"/>
      <c r="K1888" s="11"/>
      <c r="L1888" s="11"/>
      <c r="M1888" s="11"/>
      <c r="P1888" s="4"/>
      <c r="Q1888" s="4"/>
      <c r="R1888" s="4"/>
      <c r="S1888" s="4"/>
      <c r="T1888" s="4"/>
      <c r="U1888" s="4"/>
      <c r="V1888" s="4"/>
      <c r="W1888" s="4"/>
      <c r="X1888" s="4"/>
    </row>
    <row r="1889" spans="3:24" s="3" customFormat="1">
      <c r="C1889" s="11"/>
      <c r="E1889" s="11"/>
      <c r="F1889" s="11"/>
      <c r="G1889" s="11"/>
      <c r="H1889" s="209"/>
      <c r="I1889" s="210"/>
      <c r="J1889" s="210"/>
      <c r="K1889" s="11"/>
      <c r="L1889" s="11"/>
      <c r="M1889" s="11"/>
      <c r="P1889" s="4"/>
      <c r="Q1889" s="4"/>
      <c r="R1889" s="4"/>
      <c r="S1889" s="4"/>
      <c r="T1889" s="4"/>
      <c r="U1889" s="4"/>
      <c r="V1889" s="4"/>
      <c r="W1889" s="4"/>
      <c r="X1889" s="4"/>
    </row>
    <row r="1890" spans="3:24" s="3" customFormat="1">
      <c r="C1890" s="11"/>
      <c r="E1890" s="11"/>
      <c r="F1890" s="11"/>
      <c r="G1890" s="11"/>
      <c r="H1890" s="209"/>
      <c r="I1890" s="210"/>
      <c r="J1890" s="210"/>
      <c r="K1890" s="11"/>
      <c r="L1890" s="11"/>
      <c r="M1890" s="11"/>
      <c r="P1890" s="4"/>
      <c r="Q1890" s="4"/>
      <c r="R1890" s="4"/>
      <c r="S1890" s="4"/>
      <c r="T1890" s="4"/>
      <c r="U1890" s="4"/>
      <c r="V1890" s="4"/>
      <c r="W1890" s="4"/>
      <c r="X1890" s="4"/>
    </row>
    <row r="1891" spans="3:24" s="3" customFormat="1">
      <c r="C1891" s="11"/>
      <c r="E1891" s="11"/>
      <c r="F1891" s="11"/>
      <c r="G1891" s="11"/>
      <c r="H1891" s="209"/>
      <c r="I1891" s="210"/>
      <c r="J1891" s="210"/>
      <c r="K1891" s="11"/>
      <c r="L1891" s="11"/>
      <c r="M1891" s="11"/>
      <c r="P1891" s="4"/>
      <c r="Q1891" s="4"/>
      <c r="R1891" s="4"/>
      <c r="S1891" s="4"/>
      <c r="T1891" s="4"/>
      <c r="U1891" s="4"/>
      <c r="V1891" s="4"/>
      <c r="W1891" s="4"/>
      <c r="X1891" s="4"/>
    </row>
    <row r="1892" spans="3:24" s="3" customFormat="1">
      <c r="C1892" s="11"/>
      <c r="E1892" s="11"/>
      <c r="F1892" s="11"/>
      <c r="G1892" s="11"/>
      <c r="H1892" s="209"/>
      <c r="I1892" s="210"/>
      <c r="J1892" s="210"/>
      <c r="K1892" s="11"/>
      <c r="L1892" s="11"/>
      <c r="M1892" s="11"/>
      <c r="P1892" s="4"/>
      <c r="Q1892" s="4"/>
      <c r="R1892" s="4"/>
      <c r="S1892" s="4"/>
      <c r="T1892" s="4"/>
      <c r="U1892" s="4"/>
      <c r="V1892" s="4"/>
      <c r="W1892" s="4"/>
      <c r="X1892" s="4"/>
    </row>
    <row r="1893" spans="3:24" s="3" customFormat="1">
      <c r="C1893" s="11"/>
      <c r="E1893" s="11"/>
      <c r="F1893" s="11"/>
      <c r="G1893" s="11"/>
      <c r="H1893" s="209"/>
      <c r="I1893" s="210"/>
      <c r="J1893" s="210"/>
      <c r="K1893" s="11"/>
      <c r="L1893" s="11"/>
      <c r="M1893" s="11"/>
      <c r="P1893" s="4"/>
      <c r="Q1893" s="4"/>
      <c r="R1893" s="4"/>
      <c r="S1893" s="4"/>
      <c r="T1893" s="4"/>
      <c r="U1893" s="4"/>
      <c r="V1893" s="4"/>
      <c r="W1893" s="4"/>
      <c r="X1893" s="4"/>
    </row>
    <row r="1894" spans="3:24" s="3" customFormat="1">
      <c r="C1894" s="11"/>
      <c r="E1894" s="11"/>
      <c r="F1894" s="11"/>
      <c r="G1894" s="11"/>
      <c r="H1894" s="209"/>
      <c r="I1894" s="210"/>
      <c r="J1894" s="210"/>
      <c r="K1894" s="11"/>
      <c r="L1894" s="11"/>
      <c r="M1894" s="11"/>
      <c r="P1894" s="4"/>
      <c r="Q1894" s="4"/>
      <c r="R1894" s="4"/>
      <c r="S1894" s="4"/>
      <c r="T1894" s="4"/>
      <c r="U1894" s="4"/>
      <c r="V1894" s="4"/>
      <c r="W1894" s="4"/>
      <c r="X1894" s="4"/>
    </row>
    <row r="1895" spans="3:24" s="3" customFormat="1">
      <c r="C1895" s="11"/>
      <c r="E1895" s="11"/>
      <c r="F1895" s="11"/>
      <c r="G1895" s="11"/>
      <c r="H1895" s="209"/>
      <c r="I1895" s="210"/>
      <c r="J1895" s="210"/>
      <c r="K1895" s="11"/>
      <c r="L1895" s="11"/>
      <c r="M1895" s="11"/>
      <c r="P1895" s="4"/>
      <c r="Q1895" s="4"/>
      <c r="R1895" s="4"/>
      <c r="S1895" s="4"/>
      <c r="T1895" s="4"/>
      <c r="U1895" s="4"/>
      <c r="V1895" s="4"/>
      <c r="W1895" s="4"/>
      <c r="X1895" s="4"/>
    </row>
    <row r="1896" spans="3:24" s="3" customFormat="1">
      <c r="C1896" s="11"/>
      <c r="E1896" s="11"/>
      <c r="F1896" s="11"/>
      <c r="G1896" s="11"/>
      <c r="H1896" s="209"/>
      <c r="I1896" s="210"/>
      <c r="J1896" s="210"/>
      <c r="K1896" s="11"/>
      <c r="L1896" s="11"/>
      <c r="M1896" s="11"/>
      <c r="P1896" s="4"/>
      <c r="Q1896" s="4"/>
      <c r="R1896" s="4"/>
      <c r="S1896" s="4"/>
      <c r="T1896" s="4"/>
      <c r="U1896" s="4"/>
      <c r="V1896" s="4"/>
      <c r="W1896" s="4"/>
      <c r="X1896" s="4"/>
    </row>
    <row r="1897" spans="3:24" s="3" customFormat="1">
      <c r="C1897" s="11"/>
      <c r="E1897" s="11"/>
      <c r="F1897" s="11"/>
      <c r="G1897" s="11"/>
      <c r="H1897" s="209"/>
      <c r="I1897" s="210"/>
      <c r="J1897" s="210"/>
      <c r="K1897" s="11"/>
      <c r="L1897" s="11"/>
      <c r="M1897" s="11"/>
      <c r="P1897" s="4"/>
      <c r="Q1897" s="4"/>
      <c r="R1897" s="4"/>
      <c r="S1897" s="4"/>
      <c r="T1897" s="4"/>
      <c r="U1897" s="4"/>
      <c r="V1897" s="4"/>
      <c r="W1897" s="4"/>
      <c r="X1897" s="4"/>
    </row>
    <row r="1898" spans="3:24" s="3" customFormat="1">
      <c r="C1898" s="11"/>
      <c r="E1898" s="11"/>
      <c r="F1898" s="11"/>
      <c r="G1898" s="11"/>
      <c r="H1898" s="209"/>
      <c r="I1898" s="210"/>
      <c r="J1898" s="210"/>
      <c r="K1898" s="11"/>
      <c r="L1898" s="11"/>
      <c r="M1898" s="11"/>
      <c r="P1898" s="4"/>
      <c r="Q1898" s="4"/>
      <c r="R1898" s="4"/>
      <c r="S1898" s="4"/>
      <c r="T1898" s="4"/>
      <c r="U1898" s="4"/>
      <c r="V1898" s="4"/>
      <c r="W1898" s="4"/>
      <c r="X1898" s="4"/>
    </row>
    <row r="1899" spans="3:24" s="3" customFormat="1">
      <c r="C1899" s="11"/>
      <c r="E1899" s="11"/>
      <c r="F1899" s="11"/>
      <c r="G1899" s="11"/>
      <c r="H1899" s="209"/>
      <c r="I1899" s="210"/>
      <c r="J1899" s="210"/>
      <c r="K1899" s="11"/>
      <c r="L1899" s="11"/>
      <c r="M1899" s="11"/>
      <c r="P1899" s="4"/>
      <c r="Q1899" s="4"/>
      <c r="R1899" s="4"/>
      <c r="S1899" s="4"/>
      <c r="T1899" s="4"/>
      <c r="U1899" s="4"/>
      <c r="V1899" s="4"/>
      <c r="W1899" s="4"/>
      <c r="X1899" s="4"/>
    </row>
    <row r="1900" spans="3:24" s="3" customFormat="1">
      <c r="C1900" s="11"/>
      <c r="E1900" s="11"/>
      <c r="F1900" s="11"/>
      <c r="G1900" s="11"/>
      <c r="H1900" s="209"/>
      <c r="I1900" s="210"/>
      <c r="J1900" s="210"/>
      <c r="K1900" s="11"/>
      <c r="L1900" s="11"/>
      <c r="M1900" s="11"/>
      <c r="P1900" s="4"/>
      <c r="Q1900" s="4"/>
      <c r="R1900" s="4"/>
      <c r="S1900" s="4"/>
      <c r="T1900" s="4"/>
      <c r="U1900" s="4"/>
      <c r="V1900" s="4"/>
      <c r="W1900" s="4"/>
      <c r="X1900" s="4"/>
    </row>
    <row r="1901" spans="3:24" s="3" customFormat="1">
      <c r="C1901" s="11"/>
      <c r="E1901" s="11"/>
      <c r="F1901" s="11"/>
      <c r="G1901" s="11"/>
      <c r="H1901" s="209"/>
      <c r="I1901" s="210"/>
      <c r="J1901" s="210"/>
      <c r="K1901" s="11"/>
      <c r="L1901" s="11"/>
      <c r="M1901" s="11"/>
      <c r="P1901" s="4"/>
      <c r="Q1901" s="4"/>
      <c r="R1901" s="4"/>
      <c r="S1901" s="4"/>
      <c r="T1901" s="4"/>
      <c r="U1901" s="4"/>
      <c r="V1901" s="4"/>
      <c r="W1901" s="4"/>
      <c r="X1901" s="4"/>
    </row>
    <row r="1902" spans="3:24" s="3" customFormat="1">
      <c r="C1902" s="11"/>
      <c r="E1902" s="11"/>
      <c r="F1902" s="11"/>
      <c r="G1902" s="11"/>
      <c r="H1902" s="209"/>
      <c r="I1902" s="210"/>
      <c r="J1902" s="210"/>
      <c r="K1902" s="11"/>
      <c r="L1902" s="11"/>
      <c r="M1902" s="11"/>
      <c r="P1902" s="4"/>
      <c r="Q1902" s="4"/>
      <c r="R1902" s="4"/>
      <c r="S1902" s="4"/>
      <c r="T1902" s="4"/>
      <c r="U1902" s="4"/>
      <c r="V1902" s="4"/>
      <c r="W1902" s="4"/>
      <c r="X1902" s="4"/>
    </row>
    <row r="1903" spans="3:24" s="3" customFormat="1">
      <c r="C1903" s="11"/>
      <c r="E1903" s="11"/>
      <c r="F1903" s="11"/>
      <c r="G1903" s="11"/>
      <c r="H1903" s="209"/>
      <c r="I1903" s="210"/>
      <c r="J1903" s="210"/>
      <c r="K1903" s="11"/>
      <c r="L1903" s="11"/>
      <c r="M1903" s="11"/>
      <c r="P1903" s="4"/>
      <c r="Q1903" s="4"/>
      <c r="R1903" s="4"/>
      <c r="S1903" s="4"/>
      <c r="T1903" s="4"/>
      <c r="U1903" s="4"/>
      <c r="V1903" s="4"/>
      <c r="W1903" s="4"/>
      <c r="X1903" s="4"/>
    </row>
    <row r="1904" spans="3:24" s="3" customFormat="1">
      <c r="C1904" s="11"/>
      <c r="E1904" s="11"/>
      <c r="F1904" s="11"/>
      <c r="G1904" s="11"/>
      <c r="H1904" s="209"/>
      <c r="I1904" s="210"/>
      <c r="J1904" s="210"/>
      <c r="K1904" s="11"/>
      <c r="L1904" s="11"/>
      <c r="M1904" s="11"/>
      <c r="P1904" s="4"/>
      <c r="Q1904" s="4"/>
      <c r="R1904" s="4"/>
      <c r="S1904" s="4"/>
      <c r="T1904" s="4"/>
      <c r="U1904" s="4"/>
      <c r="V1904" s="4"/>
      <c r="W1904" s="4"/>
      <c r="X1904" s="4"/>
    </row>
    <row r="1905" spans="3:24" s="3" customFormat="1">
      <c r="C1905" s="11"/>
      <c r="E1905" s="11"/>
      <c r="F1905" s="11"/>
      <c r="G1905" s="11"/>
      <c r="H1905" s="209"/>
      <c r="I1905" s="210"/>
      <c r="J1905" s="210"/>
      <c r="K1905" s="11"/>
      <c r="L1905" s="11"/>
      <c r="M1905" s="11"/>
      <c r="P1905" s="4"/>
      <c r="Q1905" s="4"/>
      <c r="R1905" s="4"/>
      <c r="S1905" s="4"/>
      <c r="T1905" s="4"/>
      <c r="U1905" s="4"/>
      <c r="V1905" s="4"/>
      <c r="W1905" s="4"/>
      <c r="X1905" s="4"/>
    </row>
    <row r="1906" spans="3:24" s="3" customFormat="1">
      <c r="C1906" s="11"/>
      <c r="E1906" s="11"/>
      <c r="F1906" s="11"/>
      <c r="G1906" s="11"/>
      <c r="H1906" s="209"/>
      <c r="I1906" s="210"/>
      <c r="J1906" s="210"/>
      <c r="K1906" s="11"/>
      <c r="L1906" s="11"/>
      <c r="M1906" s="11"/>
      <c r="P1906" s="4"/>
      <c r="Q1906" s="4"/>
      <c r="R1906" s="4"/>
      <c r="S1906" s="4"/>
      <c r="T1906" s="4"/>
      <c r="U1906" s="4"/>
      <c r="V1906" s="4"/>
      <c r="W1906" s="4"/>
      <c r="X1906" s="4"/>
    </row>
    <row r="1907" spans="3:24" s="3" customFormat="1">
      <c r="C1907" s="11"/>
      <c r="E1907" s="11"/>
      <c r="F1907" s="11"/>
      <c r="G1907" s="11"/>
      <c r="H1907" s="209"/>
      <c r="I1907" s="210"/>
      <c r="J1907" s="210"/>
      <c r="K1907" s="11"/>
      <c r="L1907" s="11"/>
      <c r="M1907" s="11"/>
      <c r="P1907" s="4"/>
      <c r="Q1907" s="4"/>
      <c r="R1907" s="4"/>
      <c r="S1907" s="4"/>
      <c r="T1907" s="4"/>
      <c r="U1907" s="4"/>
      <c r="V1907" s="4"/>
      <c r="W1907" s="4"/>
      <c r="X1907" s="4"/>
    </row>
    <row r="1908" spans="3:24" s="3" customFormat="1">
      <c r="C1908" s="11"/>
      <c r="E1908" s="11"/>
      <c r="F1908" s="11"/>
      <c r="G1908" s="11"/>
      <c r="H1908" s="209"/>
      <c r="I1908" s="210"/>
      <c r="J1908" s="210"/>
      <c r="K1908" s="11"/>
      <c r="L1908" s="11"/>
      <c r="M1908" s="11"/>
      <c r="P1908" s="4"/>
      <c r="Q1908" s="4"/>
      <c r="R1908" s="4"/>
      <c r="S1908" s="4"/>
      <c r="T1908" s="4"/>
      <c r="U1908" s="4"/>
      <c r="V1908" s="4"/>
      <c r="W1908" s="4"/>
      <c r="X1908" s="4"/>
    </row>
    <row r="1909" spans="3:24" s="3" customFormat="1">
      <c r="C1909" s="11"/>
      <c r="E1909" s="11"/>
      <c r="F1909" s="11"/>
      <c r="G1909" s="11"/>
      <c r="H1909" s="209"/>
      <c r="I1909" s="210"/>
      <c r="J1909" s="210"/>
      <c r="K1909" s="11"/>
      <c r="L1909" s="11"/>
      <c r="M1909" s="11"/>
      <c r="P1909" s="4"/>
      <c r="Q1909" s="4"/>
      <c r="R1909" s="4"/>
      <c r="S1909" s="4"/>
      <c r="T1909" s="4"/>
      <c r="U1909" s="4"/>
      <c r="V1909" s="4"/>
      <c r="W1909" s="4"/>
      <c r="X1909" s="4"/>
    </row>
    <row r="1910" spans="3:24" s="3" customFormat="1">
      <c r="C1910" s="11"/>
      <c r="E1910" s="11"/>
      <c r="F1910" s="11"/>
      <c r="G1910" s="11"/>
      <c r="H1910" s="209"/>
      <c r="I1910" s="210"/>
      <c r="J1910" s="210"/>
      <c r="K1910" s="11"/>
      <c r="L1910" s="11"/>
      <c r="M1910" s="11"/>
      <c r="P1910" s="4"/>
      <c r="Q1910" s="4"/>
      <c r="R1910" s="4"/>
      <c r="S1910" s="4"/>
      <c r="T1910" s="4"/>
      <c r="U1910" s="4"/>
      <c r="V1910" s="4"/>
      <c r="W1910" s="4"/>
      <c r="X1910" s="4"/>
    </row>
    <row r="1911" spans="3:24" s="3" customFormat="1">
      <c r="C1911" s="11"/>
      <c r="E1911" s="11"/>
      <c r="F1911" s="11"/>
      <c r="G1911" s="11"/>
      <c r="H1911" s="209"/>
      <c r="I1911" s="210"/>
      <c r="J1911" s="210"/>
      <c r="K1911" s="11"/>
      <c r="L1911" s="11"/>
      <c r="M1911" s="11"/>
      <c r="P1911" s="4"/>
      <c r="Q1911" s="4"/>
      <c r="R1911" s="4"/>
      <c r="S1911" s="4"/>
      <c r="T1911" s="4"/>
      <c r="U1911" s="4"/>
      <c r="V1911" s="4"/>
      <c r="W1911" s="4"/>
      <c r="X1911" s="4"/>
    </row>
    <row r="1912" spans="3:24" s="3" customFormat="1">
      <c r="C1912" s="11"/>
      <c r="E1912" s="11"/>
      <c r="F1912" s="11"/>
      <c r="G1912" s="11"/>
      <c r="H1912" s="209"/>
      <c r="I1912" s="210"/>
      <c r="J1912" s="210"/>
      <c r="K1912" s="11"/>
      <c r="L1912" s="11"/>
      <c r="M1912" s="11"/>
      <c r="P1912" s="4"/>
      <c r="Q1912" s="4"/>
      <c r="R1912" s="4"/>
      <c r="S1912" s="4"/>
      <c r="T1912" s="4"/>
      <c r="U1912" s="4"/>
      <c r="V1912" s="4"/>
      <c r="W1912" s="4"/>
      <c r="X1912" s="4"/>
    </row>
    <row r="1913" spans="3:24" s="3" customFormat="1">
      <c r="C1913" s="11"/>
      <c r="E1913" s="11"/>
      <c r="F1913" s="11"/>
      <c r="G1913" s="11"/>
      <c r="H1913" s="209"/>
      <c r="I1913" s="210"/>
      <c r="J1913" s="210"/>
      <c r="K1913" s="11"/>
      <c r="L1913" s="11"/>
      <c r="M1913" s="11"/>
      <c r="P1913" s="4"/>
      <c r="Q1913" s="4"/>
      <c r="R1913" s="4"/>
      <c r="S1913" s="4"/>
      <c r="T1913" s="4"/>
      <c r="U1913" s="4"/>
      <c r="V1913" s="4"/>
      <c r="W1913" s="4"/>
      <c r="X1913" s="4"/>
    </row>
    <row r="1914" spans="3:24" s="3" customFormat="1">
      <c r="C1914" s="11"/>
      <c r="E1914" s="11"/>
      <c r="F1914" s="11"/>
      <c r="G1914" s="11"/>
      <c r="H1914" s="209"/>
      <c r="I1914" s="210"/>
      <c r="J1914" s="210"/>
      <c r="K1914" s="11"/>
      <c r="L1914" s="11"/>
      <c r="M1914" s="11"/>
      <c r="P1914" s="4"/>
      <c r="Q1914" s="4"/>
      <c r="R1914" s="4"/>
      <c r="S1914" s="4"/>
      <c r="T1914" s="4"/>
      <c r="U1914" s="4"/>
      <c r="V1914" s="4"/>
      <c r="W1914" s="4"/>
      <c r="X1914" s="4"/>
    </row>
    <row r="1915" spans="3:24" s="3" customFormat="1">
      <c r="C1915" s="11"/>
      <c r="E1915" s="11"/>
      <c r="F1915" s="11"/>
      <c r="G1915" s="11"/>
      <c r="H1915" s="209"/>
      <c r="I1915" s="210"/>
      <c r="J1915" s="210"/>
      <c r="K1915" s="11"/>
      <c r="L1915" s="11"/>
      <c r="M1915" s="11"/>
      <c r="P1915" s="4"/>
      <c r="Q1915" s="4"/>
      <c r="R1915" s="4"/>
      <c r="S1915" s="4"/>
      <c r="T1915" s="4"/>
      <c r="U1915" s="4"/>
      <c r="V1915" s="4"/>
      <c r="W1915" s="4"/>
      <c r="X1915" s="4"/>
    </row>
    <row r="1916" spans="3:24" s="3" customFormat="1">
      <c r="C1916" s="11"/>
      <c r="E1916" s="11"/>
      <c r="F1916" s="11"/>
      <c r="G1916" s="11"/>
      <c r="H1916" s="209"/>
      <c r="I1916" s="210"/>
      <c r="J1916" s="210"/>
      <c r="K1916" s="11"/>
      <c r="L1916" s="11"/>
      <c r="M1916" s="11"/>
      <c r="P1916" s="4"/>
      <c r="Q1916" s="4"/>
      <c r="R1916" s="4"/>
      <c r="S1916" s="4"/>
      <c r="T1916" s="4"/>
      <c r="U1916" s="4"/>
      <c r="V1916" s="4"/>
      <c r="W1916" s="4"/>
      <c r="X1916" s="4"/>
    </row>
    <row r="1917" spans="3:24" s="3" customFormat="1">
      <c r="C1917" s="11"/>
      <c r="E1917" s="11"/>
      <c r="F1917" s="11"/>
      <c r="G1917" s="11"/>
      <c r="H1917" s="209"/>
      <c r="I1917" s="210"/>
      <c r="J1917" s="210"/>
      <c r="K1917" s="11"/>
      <c r="L1917" s="11"/>
      <c r="M1917" s="11"/>
      <c r="P1917" s="4"/>
      <c r="Q1917" s="4"/>
      <c r="R1917" s="4"/>
      <c r="S1917" s="4"/>
      <c r="T1917" s="4"/>
      <c r="U1917" s="4"/>
      <c r="V1917" s="4"/>
      <c r="W1917" s="4"/>
      <c r="X1917" s="4"/>
    </row>
    <row r="1918" spans="3:24" s="3" customFormat="1">
      <c r="C1918" s="11"/>
      <c r="E1918" s="11"/>
      <c r="F1918" s="11"/>
      <c r="G1918" s="11"/>
      <c r="H1918" s="209"/>
      <c r="I1918" s="210"/>
      <c r="J1918" s="210"/>
      <c r="K1918" s="11"/>
      <c r="L1918" s="11"/>
      <c r="M1918" s="11"/>
      <c r="P1918" s="4"/>
      <c r="Q1918" s="4"/>
      <c r="R1918" s="4"/>
      <c r="S1918" s="4"/>
      <c r="T1918" s="4"/>
      <c r="U1918" s="4"/>
      <c r="V1918" s="4"/>
      <c r="W1918" s="4"/>
      <c r="X1918" s="4"/>
    </row>
    <row r="1919" spans="3:24" s="3" customFormat="1">
      <c r="C1919" s="11"/>
      <c r="E1919" s="11"/>
      <c r="F1919" s="11"/>
      <c r="G1919" s="11"/>
      <c r="H1919" s="209"/>
      <c r="I1919" s="210"/>
      <c r="J1919" s="210"/>
      <c r="K1919" s="11"/>
      <c r="L1919" s="11"/>
      <c r="M1919" s="11"/>
      <c r="P1919" s="4"/>
      <c r="Q1919" s="4"/>
      <c r="R1919" s="4"/>
      <c r="S1919" s="4"/>
      <c r="T1919" s="4"/>
      <c r="U1919" s="4"/>
      <c r="V1919" s="4"/>
      <c r="W1919" s="4"/>
      <c r="X1919" s="4"/>
    </row>
    <row r="1920" spans="3:24" s="3" customFormat="1">
      <c r="C1920" s="11"/>
      <c r="E1920" s="11"/>
      <c r="F1920" s="11"/>
      <c r="G1920" s="11"/>
      <c r="H1920" s="209"/>
      <c r="I1920" s="210"/>
      <c r="J1920" s="210"/>
      <c r="K1920" s="11"/>
      <c r="L1920" s="11"/>
      <c r="M1920" s="11"/>
      <c r="P1920" s="4"/>
      <c r="Q1920" s="4"/>
      <c r="R1920" s="4"/>
      <c r="S1920" s="4"/>
      <c r="T1920" s="4"/>
      <c r="U1920" s="4"/>
      <c r="V1920" s="4"/>
      <c r="W1920" s="4"/>
      <c r="X1920" s="4"/>
    </row>
    <row r="1921" spans="3:24" s="3" customFormat="1">
      <c r="C1921" s="11"/>
      <c r="E1921" s="11"/>
      <c r="F1921" s="11"/>
      <c r="G1921" s="11"/>
      <c r="H1921" s="209"/>
      <c r="I1921" s="210"/>
      <c r="J1921" s="210"/>
      <c r="K1921" s="11"/>
      <c r="L1921" s="11"/>
      <c r="M1921" s="11"/>
      <c r="P1921" s="4"/>
      <c r="Q1921" s="4"/>
      <c r="R1921" s="4"/>
      <c r="S1921" s="4"/>
      <c r="T1921" s="4"/>
      <c r="U1921" s="4"/>
      <c r="V1921" s="4"/>
      <c r="W1921" s="4"/>
      <c r="X1921" s="4"/>
    </row>
    <row r="1922" spans="3:24" s="3" customFormat="1">
      <c r="C1922" s="11"/>
      <c r="E1922" s="11"/>
      <c r="F1922" s="11"/>
      <c r="G1922" s="11"/>
      <c r="H1922" s="209"/>
      <c r="I1922" s="210"/>
      <c r="J1922" s="210"/>
      <c r="K1922" s="11"/>
      <c r="L1922" s="11"/>
      <c r="M1922" s="11"/>
      <c r="P1922" s="4"/>
      <c r="Q1922" s="4"/>
      <c r="R1922" s="4"/>
      <c r="S1922" s="4"/>
      <c r="T1922" s="4"/>
      <c r="U1922" s="4"/>
      <c r="V1922" s="4"/>
      <c r="W1922" s="4"/>
      <c r="X1922" s="4"/>
    </row>
    <row r="1923" spans="3:24" s="3" customFormat="1">
      <c r="C1923" s="11"/>
      <c r="E1923" s="11"/>
      <c r="F1923" s="11"/>
      <c r="G1923" s="11"/>
      <c r="H1923" s="209"/>
      <c r="I1923" s="210"/>
      <c r="J1923" s="210"/>
      <c r="K1923" s="11"/>
      <c r="L1923" s="11"/>
      <c r="M1923" s="11"/>
      <c r="P1923" s="4"/>
      <c r="Q1923" s="4"/>
      <c r="R1923" s="4"/>
      <c r="S1923" s="4"/>
      <c r="T1923" s="4"/>
      <c r="U1923" s="4"/>
      <c r="V1923" s="4"/>
      <c r="W1923" s="4"/>
      <c r="X1923" s="4"/>
    </row>
    <row r="1924" spans="3:24" s="3" customFormat="1">
      <c r="C1924" s="11"/>
      <c r="E1924" s="11"/>
      <c r="F1924" s="11"/>
      <c r="G1924" s="11"/>
      <c r="H1924" s="209"/>
      <c r="I1924" s="210"/>
      <c r="J1924" s="210"/>
      <c r="K1924" s="11"/>
      <c r="L1924" s="11"/>
      <c r="M1924" s="11"/>
      <c r="P1924" s="4"/>
      <c r="Q1924" s="4"/>
      <c r="R1924" s="4"/>
      <c r="S1924" s="4"/>
      <c r="T1924" s="4"/>
      <c r="U1924" s="4"/>
      <c r="V1924" s="4"/>
      <c r="W1924" s="4"/>
      <c r="X1924" s="4"/>
    </row>
    <row r="1925" spans="3:24" s="3" customFormat="1">
      <c r="C1925" s="11"/>
      <c r="E1925" s="11"/>
      <c r="F1925" s="11"/>
      <c r="G1925" s="11"/>
      <c r="H1925" s="209"/>
      <c r="I1925" s="210"/>
      <c r="J1925" s="210"/>
      <c r="K1925" s="11"/>
      <c r="L1925" s="11"/>
      <c r="M1925" s="11"/>
      <c r="P1925" s="4"/>
      <c r="Q1925" s="4"/>
      <c r="R1925" s="4"/>
      <c r="S1925" s="4"/>
      <c r="T1925" s="4"/>
      <c r="U1925" s="4"/>
      <c r="V1925" s="4"/>
      <c r="W1925" s="4"/>
      <c r="X1925" s="4"/>
    </row>
    <row r="1926" spans="3:24" s="3" customFormat="1">
      <c r="C1926" s="11"/>
      <c r="E1926" s="11"/>
      <c r="F1926" s="11"/>
      <c r="G1926" s="11"/>
      <c r="H1926" s="209"/>
      <c r="I1926" s="210"/>
      <c r="J1926" s="210"/>
      <c r="K1926" s="11"/>
      <c r="L1926" s="11"/>
      <c r="M1926" s="11"/>
      <c r="P1926" s="4"/>
      <c r="Q1926" s="4"/>
      <c r="R1926" s="4"/>
      <c r="S1926" s="4"/>
      <c r="T1926" s="4"/>
      <c r="U1926" s="4"/>
      <c r="V1926" s="4"/>
      <c r="W1926" s="4"/>
      <c r="X1926" s="4"/>
    </row>
    <row r="1927" spans="3:24" s="3" customFormat="1">
      <c r="C1927" s="11"/>
      <c r="E1927" s="11"/>
      <c r="F1927" s="11"/>
      <c r="G1927" s="11"/>
      <c r="H1927" s="209"/>
      <c r="I1927" s="210"/>
      <c r="J1927" s="210"/>
      <c r="K1927" s="11"/>
      <c r="L1927" s="11"/>
      <c r="M1927" s="11"/>
      <c r="P1927" s="4"/>
      <c r="Q1927" s="4"/>
      <c r="R1927" s="4"/>
      <c r="S1927" s="4"/>
      <c r="T1927" s="4"/>
      <c r="U1927" s="4"/>
      <c r="V1927" s="4"/>
      <c r="W1927" s="4"/>
      <c r="X1927" s="4"/>
    </row>
    <row r="1928" spans="3:24" s="3" customFormat="1">
      <c r="C1928" s="11"/>
      <c r="E1928" s="11"/>
      <c r="F1928" s="11"/>
      <c r="G1928" s="11"/>
      <c r="H1928" s="209"/>
      <c r="I1928" s="210"/>
      <c r="J1928" s="210"/>
      <c r="K1928" s="11"/>
      <c r="L1928" s="11"/>
      <c r="M1928" s="11"/>
      <c r="P1928" s="4"/>
      <c r="Q1928" s="4"/>
      <c r="R1928" s="4"/>
      <c r="S1928" s="4"/>
      <c r="T1928" s="4"/>
      <c r="U1928" s="4"/>
      <c r="V1928" s="4"/>
      <c r="W1928" s="4"/>
      <c r="X1928" s="4"/>
    </row>
    <row r="1929" spans="3:24" s="3" customFormat="1">
      <c r="C1929" s="11"/>
      <c r="E1929" s="11"/>
      <c r="F1929" s="11"/>
      <c r="G1929" s="11"/>
      <c r="H1929" s="209"/>
      <c r="I1929" s="210"/>
      <c r="J1929" s="210"/>
      <c r="K1929" s="11"/>
      <c r="L1929" s="11"/>
      <c r="M1929" s="11"/>
      <c r="P1929" s="4"/>
      <c r="Q1929" s="4"/>
      <c r="R1929" s="4"/>
      <c r="S1929" s="4"/>
      <c r="T1929" s="4"/>
      <c r="U1929" s="4"/>
      <c r="V1929" s="4"/>
      <c r="W1929" s="4"/>
      <c r="X1929" s="4"/>
    </row>
    <row r="1930" spans="3:24" s="3" customFormat="1">
      <c r="C1930" s="11"/>
      <c r="E1930" s="11"/>
      <c r="F1930" s="11"/>
      <c r="G1930" s="11"/>
      <c r="H1930" s="209"/>
      <c r="I1930" s="210"/>
      <c r="J1930" s="210"/>
      <c r="K1930" s="11"/>
      <c r="L1930" s="11"/>
      <c r="M1930" s="11"/>
      <c r="P1930" s="4"/>
      <c r="Q1930" s="4"/>
      <c r="R1930" s="4"/>
      <c r="S1930" s="4"/>
      <c r="T1930" s="4"/>
      <c r="U1930" s="4"/>
      <c r="V1930" s="4"/>
      <c r="W1930" s="4"/>
      <c r="X1930" s="4"/>
    </row>
    <row r="1931" spans="3:24" s="3" customFormat="1">
      <c r="C1931" s="11"/>
      <c r="E1931" s="11"/>
      <c r="F1931" s="11"/>
      <c r="G1931" s="11"/>
      <c r="H1931" s="209"/>
      <c r="I1931" s="210"/>
      <c r="J1931" s="210"/>
      <c r="K1931" s="11"/>
      <c r="L1931" s="11"/>
      <c r="M1931" s="11"/>
      <c r="P1931" s="4"/>
      <c r="Q1931" s="4"/>
      <c r="R1931" s="4"/>
      <c r="S1931" s="4"/>
      <c r="T1931" s="4"/>
      <c r="U1931" s="4"/>
      <c r="V1931" s="4"/>
      <c r="W1931" s="4"/>
      <c r="X1931" s="4"/>
    </row>
    <row r="1932" spans="3:24" s="3" customFormat="1">
      <c r="C1932" s="11"/>
      <c r="E1932" s="11"/>
      <c r="F1932" s="11"/>
      <c r="G1932" s="11"/>
      <c r="H1932" s="209"/>
      <c r="I1932" s="210"/>
      <c r="J1932" s="210"/>
      <c r="K1932" s="11"/>
      <c r="L1932" s="11"/>
      <c r="M1932" s="11"/>
      <c r="P1932" s="4"/>
      <c r="Q1932" s="4"/>
      <c r="R1932" s="4"/>
      <c r="S1932" s="4"/>
      <c r="T1932" s="4"/>
      <c r="U1932" s="4"/>
      <c r="V1932" s="4"/>
      <c r="W1932" s="4"/>
      <c r="X1932" s="4"/>
    </row>
    <row r="1933" spans="3:24" s="3" customFormat="1">
      <c r="C1933" s="11"/>
      <c r="E1933" s="11"/>
      <c r="F1933" s="11"/>
      <c r="G1933" s="11"/>
      <c r="H1933" s="209"/>
      <c r="I1933" s="210"/>
      <c r="J1933" s="210"/>
      <c r="K1933" s="11"/>
      <c r="L1933" s="11"/>
      <c r="M1933" s="11"/>
      <c r="P1933" s="4"/>
      <c r="Q1933" s="4"/>
      <c r="R1933" s="4"/>
      <c r="S1933" s="4"/>
      <c r="T1933" s="4"/>
      <c r="U1933" s="4"/>
      <c r="V1933" s="4"/>
      <c r="W1933" s="4"/>
      <c r="X1933" s="4"/>
    </row>
    <row r="1934" spans="3:24" s="3" customFormat="1">
      <c r="C1934" s="11"/>
      <c r="E1934" s="11"/>
      <c r="F1934" s="11"/>
      <c r="G1934" s="11"/>
      <c r="H1934" s="209"/>
      <c r="I1934" s="210"/>
      <c r="J1934" s="210"/>
      <c r="K1934" s="11"/>
      <c r="L1934" s="11"/>
      <c r="M1934" s="11"/>
      <c r="P1934" s="4"/>
      <c r="Q1934" s="4"/>
      <c r="R1934" s="4"/>
      <c r="S1934" s="4"/>
      <c r="T1934" s="4"/>
      <c r="U1934" s="4"/>
      <c r="V1934" s="4"/>
      <c r="W1934" s="4"/>
      <c r="X1934" s="4"/>
    </row>
    <row r="1935" spans="3:24" s="3" customFormat="1">
      <c r="C1935" s="11"/>
      <c r="E1935" s="11"/>
      <c r="F1935" s="11"/>
      <c r="G1935" s="11"/>
      <c r="H1935" s="209"/>
      <c r="I1935" s="210"/>
      <c r="J1935" s="210"/>
      <c r="K1935" s="11"/>
      <c r="L1935" s="11"/>
      <c r="M1935" s="11"/>
      <c r="P1935" s="4"/>
      <c r="Q1935" s="4"/>
      <c r="R1935" s="4"/>
      <c r="S1935" s="4"/>
      <c r="T1935" s="4"/>
      <c r="U1935" s="4"/>
      <c r="V1935" s="4"/>
      <c r="W1935" s="4"/>
      <c r="X1935" s="4"/>
    </row>
    <row r="1936" spans="3:24" s="3" customFormat="1">
      <c r="C1936" s="11"/>
      <c r="E1936" s="11"/>
      <c r="F1936" s="11"/>
      <c r="G1936" s="11"/>
      <c r="H1936" s="209"/>
      <c r="I1936" s="210"/>
      <c r="J1936" s="210"/>
      <c r="K1936" s="11"/>
      <c r="L1936" s="11"/>
      <c r="M1936" s="11"/>
      <c r="P1936" s="4"/>
      <c r="Q1936" s="4"/>
      <c r="R1936" s="4"/>
      <c r="S1936" s="4"/>
      <c r="T1936" s="4"/>
      <c r="U1936" s="4"/>
      <c r="V1936" s="4"/>
      <c r="W1936" s="4"/>
      <c r="X1936" s="4"/>
    </row>
    <row r="1937" spans="3:24" s="3" customFormat="1">
      <c r="C1937" s="11"/>
      <c r="E1937" s="11"/>
      <c r="F1937" s="11"/>
      <c r="G1937" s="11"/>
      <c r="H1937" s="209"/>
      <c r="I1937" s="210"/>
      <c r="J1937" s="210"/>
      <c r="K1937" s="11"/>
      <c r="L1937" s="11"/>
      <c r="M1937" s="11"/>
      <c r="P1937" s="4"/>
      <c r="Q1937" s="4"/>
      <c r="R1937" s="4"/>
      <c r="S1937" s="4"/>
      <c r="T1937" s="4"/>
      <c r="U1937" s="4"/>
      <c r="V1937" s="4"/>
      <c r="W1937" s="4"/>
      <c r="X1937" s="4"/>
    </row>
    <row r="1938" spans="3:24" s="3" customFormat="1">
      <c r="C1938" s="11"/>
      <c r="E1938" s="11"/>
      <c r="F1938" s="11"/>
      <c r="G1938" s="11"/>
      <c r="H1938" s="209"/>
      <c r="I1938" s="210"/>
      <c r="J1938" s="210"/>
      <c r="K1938" s="11"/>
      <c r="L1938" s="11"/>
      <c r="M1938" s="11"/>
      <c r="P1938" s="4"/>
      <c r="Q1938" s="4"/>
      <c r="R1938" s="4"/>
      <c r="S1938" s="4"/>
      <c r="T1938" s="4"/>
      <c r="U1938" s="4"/>
      <c r="V1938" s="4"/>
      <c r="W1938" s="4"/>
      <c r="X1938" s="4"/>
    </row>
    <row r="1939" spans="3:24" s="3" customFormat="1">
      <c r="C1939" s="11"/>
      <c r="E1939" s="11"/>
      <c r="F1939" s="11"/>
      <c r="G1939" s="11"/>
      <c r="H1939" s="209"/>
      <c r="I1939" s="210"/>
      <c r="J1939" s="210"/>
      <c r="K1939" s="11"/>
      <c r="L1939" s="11"/>
      <c r="M1939" s="11"/>
      <c r="P1939" s="4"/>
      <c r="Q1939" s="4"/>
      <c r="R1939" s="4"/>
      <c r="S1939" s="4"/>
      <c r="T1939" s="4"/>
      <c r="U1939" s="4"/>
      <c r="V1939" s="4"/>
      <c r="W1939" s="4"/>
      <c r="X1939" s="4"/>
    </row>
    <row r="1940" spans="3:24" s="3" customFormat="1">
      <c r="C1940" s="11"/>
      <c r="E1940" s="11"/>
      <c r="F1940" s="11"/>
      <c r="G1940" s="11"/>
      <c r="H1940" s="209"/>
      <c r="I1940" s="210"/>
      <c r="J1940" s="210"/>
      <c r="K1940" s="11"/>
      <c r="L1940" s="11"/>
      <c r="M1940" s="11"/>
      <c r="P1940" s="4"/>
      <c r="Q1940" s="4"/>
      <c r="R1940" s="4"/>
      <c r="S1940" s="4"/>
      <c r="T1940" s="4"/>
      <c r="U1940" s="4"/>
      <c r="V1940" s="4"/>
      <c r="W1940" s="4"/>
      <c r="X1940" s="4"/>
    </row>
    <row r="1941" spans="3:24" s="3" customFormat="1">
      <c r="C1941" s="11"/>
      <c r="E1941" s="11"/>
      <c r="F1941" s="11"/>
      <c r="G1941" s="11"/>
      <c r="H1941" s="209"/>
      <c r="I1941" s="210"/>
      <c r="J1941" s="210"/>
      <c r="K1941" s="11"/>
      <c r="L1941" s="11"/>
      <c r="M1941" s="11"/>
      <c r="P1941" s="4"/>
      <c r="Q1941" s="4"/>
      <c r="R1941" s="4"/>
      <c r="S1941" s="4"/>
      <c r="T1941" s="4"/>
      <c r="U1941" s="4"/>
      <c r="V1941" s="4"/>
      <c r="W1941" s="4"/>
      <c r="X1941" s="4"/>
    </row>
    <row r="1942" spans="3:24" s="3" customFormat="1">
      <c r="C1942" s="11"/>
      <c r="E1942" s="11"/>
      <c r="F1942" s="11"/>
      <c r="G1942" s="11"/>
      <c r="H1942" s="209"/>
      <c r="I1942" s="210"/>
      <c r="J1942" s="210"/>
      <c r="K1942" s="11"/>
      <c r="L1942" s="11"/>
      <c r="M1942" s="11"/>
      <c r="P1942" s="4"/>
      <c r="Q1942" s="4"/>
      <c r="R1942" s="4"/>
      <c r="S1942" s="4"/>
      <c r="T1942" s="4"/>
      <c r="U1942" s="4"/>
      <c r="V1942" s="4"/>
      <c r="W1942" s="4"/>
      <c r="X1942" s="4"/>
    </row>
    <row r="1943" spans="3:24" s="3" customFormat="1">
      <c r="C1943" s="11"/>
      <c r="E1943" s="11"/>
      <c r="F1943" s="11"/>
      <c r="G1943" s="11"/>
      <c r="H1943" s="209"/>
      <c r="I1943" s="210"/>
      <c r="J1943" s="210"/>
      <c r="K1943" s="11"/>
      <c r="L1943" s="11"/>
      <c r="M1943" s="11"/>
      <c r="P1943" s="4"/>
      <c r="Q1943" s="4"/>
      <c r="R1943" s="4"/>
      <c r="S1943" s="4"/>
      <c r="T1943" s="4"/>
      <c r="U1943" s="4"/>
      <c r="V1943" s="4"/>
      <c r="W1943" s="4"/>
      <c r="X1943" s="4"/>
    </row>
    <row r="1944" spans="3:24" s="3" customFormat="1">
      <c r="C1944" s="11"/>
      <c r="E1944" s="11"/>
      <c r="F1944" s="11"/>
      <c r="G1944" s="11"/>
      <c r="H1944" s="209"/>
      <c r="I1944" s="210"/>
      <c r="J1944" s="210"/>
      <c r="K1944" s="11"/>
      <c r="L1944" s="11"/>
      <c r="M1944" s="11"/>
      <c r="P1944" s="4"/>
      <c r="Q1944" s="4"/>
      <c r="R1944" s="4"/>
      <c r="S1944" s="4"/>
      <c r="T1944" s="4"/>
      <c r="U1944" s="4"/>
      <c r="V1944" s="4"/>
      <c r="W1944" s="4"/>
      <c r="X1944" s="4"/>
    </row>
    <row r="1945" spans="3:24" s="3" customFormat="1">
      <c r="C1945" s="11"/>
      <c r="E1945" s="11"/>
      <c r="F1945" s="11"/>
      <c r="G1945" s="11"/>
      <c r="H1945" s="209"/>
      <c r="I1945" s="210"/>
      <c r="J1945" s="210"/>
      <c r="K1945" s="11"/>
      <c r="L1945" s="11"/>
      <c r="M1945" s="11"/>
      <c r="P1945" s="4"/>
      <c r="Q1945" s="4"/>
      <c r="R1945" s="4"/>
      <c r="S1945" s="4"/>
      <c r="T1945" s="4"/>
      <c r="U1945" s="4"/>
      <c r="V1945" s="4"/>
      <c r="W1945" s="4"/>
      <c r="X1945" s="4"/>
    </row>
    <row r="1946" spans="3:24" s="3" customFormat="1">
      <c r="C1946" s="11"/>
      <c r="E1946" s="11"/>
      <c r="F1946" s="11"/>
      <c r="G1946" s="11"/>
      <c r="H1946" s="209"/>
      <c r="I1946" s="210"/>
      <c r="J1946" s="210"/>
      <c r="K1946" s="11"/>
      <c r="L1946" s="11"/>
      <c r="M1946" s="11"/>
      <c r="P1946" s="4"/>
      <c r="Q1946" s="4"/>
      <c r="R1946" s="4"/>
      <c r="S1946" s="4"/>
      <c r="T1946" s="4"/>
      <c r="U1946" s="4"/>
      <c r="V1946" s="4"/>
      <c r="W1946" s="4"/>
      <c r="X1946" s="4"/>
    </row>
    <row r="1947" spans="3:24" s="3" customFormat="1">
      <c r="C1947" s="11"/>
      <c r="E1947" s="11"/>
      <c r="F1947" s="11"/>
      <c r="G1947" s="11"/>
      <c r="H1947" s="209"/>
      <c r="I1947" s="210"/>
      <c r="J1947" s="210"/>
      <c r="K1947" s="11"/>
      <c r="L1947" s="11"/>
      <c r="M1947" s="11"/>
      <c r="P1947" s="4"/>
      <c r="Q1947" s="4"/>
      <c r="R1947" s="4"/>
      <c r="S1947" s="4"/>
      <c r="T1947" s="4"/>
      <c r="U1947" s="4"/>
      <c r="V1947" s="4"/>
      <c r="W1947" s="4"/>
      <c r="X1947" s="4"/>
    </row>
    <row r="1948" spans="3:24" s="3" customFormat="1">
      <c r="C1948" s="11"/>
      <c r="E1948" s="11"/>
      <c r="F1948" s="11"/>
      <c r="G1948" s="11"/>
      <c r="H1948" s="209"/>
      <c r="I1948" s="210"/>
      <c r="J1948" s="210"/>
      <c r="K1948" s="11"/>
      <c r="L1948" s="11"/>
      <c r="M1948" s="11"/>
      <c r="P1948" s="4"/>
      <c r="Q1948" s="4"/>
      <c r="R1948" s="4"/>
      <c r="S1948" s="4"/>
      <c r="T1948" s="4"/>
      <c r="U1948" s="4"/>
      <c r="V1948" s="4"/>
      <c r="W1948" s="4"/>
      <c r="X1948" s="4"/>
    </row>
    <row r="1949" spans="3:24" s="3" customFormat="1">
      <c r="C1949" s="11"/>
      <c r="E1949" s="11"/>
      <c r="F1949" s="11"/>
      <c r="G1949" s="11"/>
      <c r="H1949" s="209"/>
      <c r="I1949" s="210"/>
      <c r="J1949" s="210"/>
      <c r="K1949" s="11"/>
      <c r="L1949" s="11"/>
      <c r="M1949" s="11"/>
      <c r="P1949" s="4"/>
      <c r="Q1949" s="4"/>
      <c r="R1949" s="4"/>
      <c r="S1949" s="4"/>
      <c r="T1949" s="4"/>
      <c r="U1949" s="4"/>
      <c r="V1949" s="4"/>
      <c r="W1949" s="4"/>
      <c r="X1949" s="4"/>
    </row>
    <row r="1950" spans="3:24" s="3" customFormat="1">
      <c r="C1950" s="11"/>
      <c r="E1950" s="11"/>
      <c r="F1950" s="11"/>
      <c r="G1950" s="11"/>
      <c r="H1950" s="209"/>
      <c r="I1950" s="210"/>
      <c r="J1950" s="210"/>
      <c r="K1950" s="11"/>
      <c r="L1950" s="11"/>
      <c r="M1950" s="11"/>
      <c r="P1950" s="4"/>
      <c r="Q1950" s="4"/>
      <c r="R1950" s="4"/>
      <c r="S1950" s="4"/>
      <c r="T1950" s="4"/>
      <c r="U1950" s="4"/>
      <c r="V1950" s="4"/>
      <c r="W1950" s="4"/>
      <c r="X1950" s="4"/>
    </row>
    <row r="1951" spans="3:24" s="3" customFormat="1">
      <c r="C1951" s="11"/>
      <c r="E1951" s="11"/>
      <c r="F1951" s="11"/>
      <c r="G1951" s="11"/>
      <c r="H1951" s="209"/>
      <c r="I1951" s="210"/>
      <c r="J1951" s="210"/>
      <c r="K1951" s="11"/>
      <c r="L1951" s="11"/>
      <c r="M1951" s="11"/>
      <c r="P1951" s="4"/>
      <c r="Q1951" s="4"/>
      <c r="R1951" s="4"/>
      <c r="S1951" s="4"/>
      <c r="T1951" s="4"/>
      <c r="U1951" s="4"/>
      <c r="V1951" s="4"/>
      <c r="W1951" s="4"/>
      <c r="X1951" s="4"/>
    </row>
    <row r="1952" spans="3:24" s="3" customFormat="1">
      <c r="C1952" s="11"/>
      <c r="E1952" s="11"/>
      <c r="F1952" s="11"/>
      <c r="G1952" s="11"/>
      <c r="H1952" s="209"/>
      <c r="I1952" s="210"/>
      <c r="J1952" s="210"/>
      <c r="K1952" s="11"/>
      <c r="L1952" s="11"/>
      <c r="M1952" s="11"/>
      <c r="P1952" s="4"/>
      <c r="Q1952" s="4"/>
      <c r="R1952" s="4"/>
      <c r="S1952" s="4"/>
      <c r="T1952" s="4"/>
      <c r="U1952" s="4"/>
      <c r="V1952" s="4"/>
      <c r="W1952" s="4"/>
      <c r="X1952" s="4"/>
    </row>
    <row r="1953" spans="3:24" s="3" customFormat="1">
      <c r="C1953" s="11"/>
      <c r="E1953" s="11"/>
      <c r="F1953" s="11"/>
      <c r="G1953" s="11"/>
      <c r="H1953" s="209"/>
      <c r="I1953" s="210"/>
      <c r="J1953" s="210"/>
      <c r="K1953" s="11"/>
      <c r="L1953" s="11"/>
      <c r="M1953" s="11"/>
      <c r="P1953" s="4"/>
      <c r="Q1953" s="4"/>
      <c r="R1953" s="4"/>
      <c r="S1953" s="4"/>
      <c r="T1953" s="4"/>
      <c r="U1953" s="4"/>
      <c r="V1953" s="4"/>
      <c r="W1953" s="4"/>
      <c r="X1953" s="4"/>
    </row>
    <row r="1954" spans="3:24" s="3" customFormat="1">
      <c r="C1954" s="11"/>
      <c r="E1954" s="11"/>
      <c r="F1954" s="11"/>
      <c r="G1954" s="11"/>
      <c r="H1954" s="209"/>
      <c r="I1954" s="210"/>
      <c r="J1954" s="210"/>
      <c r="K1954" s="11"/>
      <c r="L1954" s="11"/>
      <c r="M1954" s="11"/>
      <c r="P1954" s="4"/>
      <c r="Q1954" s="4"/>
      <c r="R1954" s="4"/>
      <c r="S1954" s="4"/>
      <c r="T1954" s="4"/>
      <c r="U1954" s="4"/>
      <c r="V1954" s="4"/>
      <c r="W1954" s="4"/>
      <c r="X1954" s="4"/>
    </row>
    <row r="1955" spans="3:24" s="3" customFormat="1">
      <c r="C1955" s="11"/>
      <c r="E1955" s="11"/>
      <c r="F1955" s="11"/>
      <c r="G1955" s="11"/>
      <c r="H1955" s="209"/>
      <c r="I1955" s="210"/>
      <c r="J1955" s="210"/>
      <c r="K1955" s="11"/>
      <c r="L1955" s="11"/>
      <c r="M1955" s="11"/>
      <c r="P1955" s="4"/>
      <c r="Q1955" s="4"/>
      <c r="R1955" s="4"/>
      <c r="S1955" s="4"/>
      <c r="T1955" s="4"/>
      <c r="U1955" s="4"/>
      <c r="V1955" s="4"/>
      <c r="W1955" s="4"/>
      <c r="X1955" s="4"/>
    </row>
    <row r="1956" spans="3:24" s="3" customFormat="1">
      <c r="C1956" s="11"/>
      <c r="E1956" s="11"/>
      <c r="F1956" s="11"/>
      <c r="G1956" s="11"/>
      <c r="H1956" s="209"/>
      <c r="I1956" s="210"/>
      <c r="J1956" s="210"/>
      <c r="K1956" s="11"/>
      <c r="L1956" s="11"/>
      <c r="M1956" s="11"/>
      <c r="P1956" s="4"/>
      <c r="Q1956" s="4"/>
      <c r="R1956" s="4"/>
      <c r="S1956" s="4"/>
      <c r="T1956" s="4"/>
      <c r="U1956" s="4"/>
      <c r="V1956" s="4"/>
      <c r="W1956" s="4"/>
      <c r="X1956" s="4"/>
    </row>
    <row r="1957" spans="3:24" s="3" customFormat="1">
      <c r="C1957" s="11"/>
      <c r="E1957" s="11"/>
      <c r="F1957" s="11"/>
      <c r="G1957" s="11"/>
      <c r="H1957" s="209"/>
      <c r="I1957" s="210"/>
      <c r="J1957" s="210"/>
      <c r="K1957" s="11"/>
      <c r="L1957" s="11"/>
      <c r="M1957" s="11"/>
      <c r="P1957" s="4"/>
      <c r="Q1957" s="4"/>
      <c r="R1957" s="4"/>
      <c r="S1957" s="4"/>
      <c r="T1957" s="4"/>
      <c r="U1957" s="4"/>
      <c r="V1957" s="4"/>
      <c r="W1957" s="4"/>
      <c r="X1957" s="4"/>
    </row>
    <row r="1958" spans="3:24" s="3" customFormat="1">
      <c r="C1958" s="11"/>
      <c r="E1958" s="11"/>
      <c r="F1958" s="11"/>
      <c r="G1958" s="11"/>
      <c r="H1958" s="209"/>
      <c r="I1958" s="210"/>
      <c r="J1958" s="210"/>
      <c r="K1958" s="11"/>
      <c r="L1958" s="11"/>
      <c r="M1958" s="11"/>
      <c r="P1958" s="4"/>
      <c r="Q1958" s="4"/>
      <c r="R1958" s="4"/>
      <c r="S1958" s="4"/>
      <c r="T1958" s="4"/>
      <c r="U1958" s="4"/>
      <c r="V1958" s="4"/>
      <c r="W1958" s="4"/>
      <c r="X1958" s="4"/>
    </row>
    <row r="1959" spans="3:24" s="3" customFormat="1">
      <c r="C1959" s="11"/>
      <c r="E1959" s="11"/>
      <c r="F1959" s="11"/>
      <c r="G1959" s="11"/>
      <c r="H1959" s="209"/>
      <c r="I1959" s="210"/>
      <c r="J1959" s="210"/>
      <c r="K1959" s="11"/>
      <c r="L1959" s="11"/>
      <c r="M1959" s="11"/>
      <c r="P1959" s="4"/>
      <c r="Q1959" s="4"/>
      <c r="R1959" s="4"/>
      <c r="S1959" s="4"/>
      <c r="T1959" s="4"/>
      <c r="U1959" s="4"/>
      <c r="V1959" s="4"/>
      <c r="W1959" s="4"/>
      <c r="X1959" s="4"/>
    </row>
    <row r="1960" spans="3:24" s="3" customFormat="1">
      <c r="C1960" s="11"/>
      <c r="E1960" s="11"/>
      <c r="F1960" s="11"/>
      <c r="G1960" s="11"/>
      <c r="H1960" s="209"/>
      <c r="I1960" s="210"/>
      <c r="J1960" s="210"/>
      <c r="K1960" s="11"/>
      <c r="L1960" s="11"/>
      <c r="M1960" s="11"/>
      <c r="P1960" s="4"/>
      <c r="Q1960" s="4"/>
      <c r="R1960" s="4"/>
      <c r="S1960" s="4"/>
      <c r="T1960" s="4"/>
      <c r="U1960" s="4"/>
      <c r="V1960" s="4"/>
      <c r="W1960" s="4"/>
      <c r="X1960" s="4"/>
    </row>
    <row r="1961" spans="3:24" s="3" customFormat="1">
      <c r="C1961" s="11"/>
      <c r="E1961" s="11"/>
      <c r="F1961" s="11"/>
      <c r="G1961" s="11"/>
      <c r="H1961" s="209"/>
      <c r="I1961" s="210"/>
      <c r="J1961" s="210"/>
      <c r="K1961" s="11"/>
      <c r="L1961" s="11"/>
      <c r="M1961" s="11"/>
      <c r="P1961" s="4"/>
      <c r="Q1961" s="4"/>
      <c r="R1961" s="4"/>
      <c r="S1961" s="4"/>
      <c r="T1961" s="4"/>
      <c r="U1961" s="4"/>
      <c r="V1961" s="4"/>
      <c r="W1961" s="4"/>
      <c r="X1961" s="4"/>
    </row>
    <row r="1962" spans="3:24" s="3" customFormat="1">
      <c r="C1962" s="11"/>
      <c r="E1962" s="11"/>
      <c r="F1962" s="11"/>
      <c r="G1962" s="11"/>
      <c r="H1962" s="209"/>
      <c r="I1962" s="210"/>
      <c r="J1962" s="210"/>
      <c r="K1962" s="11"/>
      <c r="L1962" s="11"/>
      <c r="M1962" s="11"/>
      <c r="P1962" s="4"/>
      <c r="Q1962" s="4"/>
      <c r="R1962" s="4"/>
      <c r="S1962" s="4"/>
      <c r="T1962" s="4"/>
      <c r="U1962" s="4"/>
      <c r="V1962" s="4"/>
      <c r="W1962" s="4"/>
      <c r="X1962" s="4"/>
    </row>
    <row r="1963" spans="3:24" s="3" customFormat="1">
      <c r="C1963" s="11"/>
      <c r="E1963" s="11"/>
      <c r="F1963" s="11"/>
      <c r="G1963" s="11"/>
      <c r="H1963" s="209"/>
      <c r="I1963" s="210"/>
      <c r="J1963" s="210"/>
      <c r="K1963" s="11"/>
      <c r="L1963" s="11"/>
      <c r="M1963" s="11"/>
      <c r="P1963" s="4"/>
      <c r="Q1963" s="4"/>
      <c r="R1963" s="4"/>
      <c r="S1963" s="4"/>
      <c r="T1963" s="4"/>
      <c r="U1963" s="4"/>
      <c r="V1963" s="4"/>
      <c r="W1963" s="4"/>
      <c r="X1963" s="4"/>
    </row>
    <row r="1964" spans="3:24" s="3" customFormat="1">
      <c r="C1964" s="11"/>
      <c r="E1964" s="11"/>
      <c r="F1964" s="11"/>
      <c r="G1964" s="11"/>
      <c r="H1964" s="209"/>
      <c r="I1964" s="210"/>
      <c r="J1964" s="210"/>
      <c r="K1964" s="11"/>
      <c r="L1964" s="11"/>
      <c r="M1964" s="11"/>
      <c r="P1964" s="4"/>
      <c r="Q1964" s="4"/>
      <c r="R1964" s="4"/>
      <c r="S1964" s="4"/>
      <c r="T1964" s="4"/>
      <c r="U1964" s="4"/>
      <c r="V1964" s="4"/>
      <c r="W1964" s="4"/>
      <c r="X1964" s="4"/>
    </row>
    <row r="1965" spans="3:24" s="3" customFormat="1">
      <c r="C1965" s="11"/>
      <c r="E1965" s="11"/>
      <c r="F1965" s="11"/>
      <c r="G1965" s="11"/>
      <c r="H1965" s="209"/>
      <c r="I1965" s="210"/>
      <c r="J1965" s="210"/>
      <c r="K1965" s="11"/>
      <c r="L1965" s="11"/>
      <c r="M1965" s="11"/>
      <c r="P1965" s="4"/>
      <c r="Q1965" s="4"/>
      <c r="R1965" s="4"/>
      <c r="S1965" s="4"/>
      <c r="T1965" s="4"/>
      <c r="U1965" s="4"/>
      <c r="V1965" s="4"/>
      <c r="W1965" s="4"/>
      <c r="X1965" s="4"/>
    </row>
    <row r="1966" spans="3:24" s="3" customFormat="1">
      <c r="C1966" s="11"/>
      <c r="E1966" s="11"/>
      <c r="F1966" s="11"/>
      <c r="G1966" s="11"/>
      <c r="H1966" s="209"/>
      <c r="I1966" s="210"/>
      <c r="J1966" s="210"/>
      <c r="K1966" s="11"/>
      <c r="L1966" s="11"/>
      <c r="M1966" s="11"/>
      <c r="P1966" s="4"/>
      <c r="Q1966" s="4"/>
      <c r="R1966" s="4"/>
      <c r="S1966" s="4"/>
      <c r="T1966" s="4"/>
      <c r="U1966" s="4"/>
      <c r="V1966" s="4"/>
      <c r="W1966" s="4"/>
      <c r="X1966" s="4"/>
    </row>
    <row r="1967" spans="3:24" s="3" customFormat="1">
      <c r="C1967" s="11"/>
      <c r="E1967" s="11"/>
      <c r="F1967" s="11"/>
      <c r="G1967" s="11"/>
      <c r="H1967" s="209"/>
      <c r="I1967" s="210"/>
      <c r="J1967" s="210"/>
      <c r="K1967" s="11"/>
      <c r="L1967" s="11"/>
      <c r="M1967" s="11"/>
      <c r="P1967" s="4"/>
      <c r="Q1967" s="4"/>
      <c r="R1967" s="4"/>
      <c r="S1967" s="4"/>
      <c r="T1967" s="4"/>
      <c r="U1967" s="4"/>
      <c r="V1967" s="4"/>
      <c r="W1967" s="4"/>
      <c r="X1967" s="4"/>
    </row>
    <row r="1968" spans="3:24" s="3" customFormat="1">
      <c r="C1968" s="11"/>
      <c r="E1968" s="11"/>
      <c r="F1968" s="11"/>
      <c r="G1968" s="11"/>
      <c r="H1968" s="209"/>
      <c r="I1968" s="210"/>
      <c r="J1968" s="210"/>
      <c r="K1968" s="11"/>
      <c r="L1968" s="11"/>
      <c r="M1968" s="11"/>
      <c r="P1968" s="4"/>
      <c r="Q1968" s="4"/>
      <c r="R1968" s="4"/>
      <c r="S1968" s="4"/>
      <c r="T1968" s="4"/>
      <c r="U1968" s="4"/>
      <c r="V1968" s="4"/>
      <c r="W1968" s="4"/>
      <c r="X1968" s="4"/>
    </row>
    <row r="1969" spans="3:24" s="3" customFormat="1">
      <c r="C1969" s="11"/>
      <c r="E1969" s="11"/>
      <c r="F1969" s="11"/>
      <c r="G1969" s="11"/>
      <c r="H1969" s="209"/>
      <c r="I1969" s="210"/>
      <c r="J1969" s="210"/>
      <c r="K1969" s="11"/>
      <c r="L1969" s="11"/>
      <c r="M1969" s="11"/>
      <c r="P1969" s="4"/>
      <c r="Q1969" s="4"/>
      <c r="R1969" s="4"/>
      <c r="S1969" s="4"/>
      <c r="T1969" s="4"/>
      <c r="U1969" s="4"/>
      <c r="V1969" s="4"/>
      <c r="W1969" s="4"/>
      <c r="X1969" s="4"/>
    </row>
    <row r="1970" spans="3:24" s="3" customFormat="1">
      <c r="C1970" s="11"/>
      <c r="E1970" s="11"/>
      <c r="F1970" s="11"/>
      <c r="G1970" s="11"/>
      <c r="H1970" s="209"/>
      <c r="I1970" s="210"/>
      <c r="J1970" s="210"/>
      <c r="K1970" s="11"/>
      <c r="L1970" s="11"/>
      <c r="M1970" s="11"/>
      <c r="P1970" s="4"/>
      <c r="Q1970" s="4"/>
      <c r="R1970" s="4"/>
      <c r="S1970" s="4"/>
      <c r="T1970" s="4"/>
      <c r="U1970" s="4"/>
      <c r="V1970" s="4"/>
      <c r="W1970" s="4"/>
      <c r="X1970" s="4"/>
    </row>
    <row r="1971" spans="3:24" s="3" customFormat="1">
      <c r="C1971" s="11"/>
      <c r="E1971" s="11"/>
      <c r="F1971" s="11"/>
      <c r="G1971" s="11"/>
      <c r="H1971" s="209"/>
      <c r="I1971" s="210"/>
      <c r="J1971" s="210"/>
      <c r="K1971" s="11"/>
      <c r="L1971" s="11"/>
      <c r="M1971" s="11"/>
      <c r="P1971" s="4"/>
      <c r="Q1971" s="4"/>
      <c r="R1971" s="4"/>
      <c r="S1971" s="4"/>
      <c r="T1971" s="4"/>
      <c r="U1971" s="4"/>
      <c r="V1971" s="4"/>
      <c r="W1971" s="4"/>
      <c r="X1971" s="4"/>
    </row>
    <row r="1972" spans="3:24" s="3" customFormat="1">
      <c r="C1972" s="11"/>
      <c r="E1972" s="11"/>
      <c r="F1972" s="11"/>
      <c r="G1972" s="11"/>
      <c r="H1972" s="209"/>
      <c r="I1972" s="210"/>
      <c r="J1972" s="210"/>
      <c r="K1972" s="11"/>
      <c r="L1972" s="11"/>
      <c r="M1972" s="11"/>
      <c r="P1972" s="4"/>
      <c r="Q1972" s="4"/>
      <c r="R1972" s="4"/>
      <c r="S1972" s="4"/>
      <c r="T1972" s="4"/>
      <c r="U1972" s="4"/>
      <c r="V1972" s="4"/>
      <c r="W1972" s="4"/>
      <c r="X1972" s="4"/>
    </row>
    <row r="1973" spans="3:24" s="3" customFormat="1">
      <c r="C1973" s="11"/>
      <c r="E1973" s="11"/>
      <c r="F1973" s="11"/>
      <c r="G1973" s="11"/>
      <c r="H1973" s="209"/>
      <c r="I1973" s="210"/>
      <c r="J1973" s="210"/>
      <c r="K1973" s="11"/>
      <c r="L1973" s="11"/>
      <c r="M1973" s="11"/>
      <c r="P1973" s="4"/>
      <c r="Q1973" s="4"/>
      <c r="R1973" s="4"/>
      <c r="S1973" s="4"/>
      <c r="T1973" s="4"/>
      <c r="U1973" s="4"/>
      <c r="V1973" s="4"/>
      <c r="W1973" s="4"/>
      <c r="X1973" s="4"/>
    </row>
    <row r="1974" spans="3:24" s="3" customFormat="1">
      <c r="C1974" s="11"/>
      <c r="E1974" s="11"/>
      <c r="F1974" s="11"/>
      <c r="G1974" s="11"/>
      <c r="H1974" s="209"/>
      <c r="I1974" s="210"/>
      <c r="J1974" s="210"/>
      <c r="K1974" s="11"/>
      <c r="L1974" s="11"/>
      <c r="M1974" s="11"/>
      <c r="P1974" s="4"/>
      <c r="Q1974" s="4"/>
      <c r="R1974" s="4"/>
      <c r="S1974" s="4"/>
      <c r="T1974" s="4"/>
      <c r="U1974" s="4"/>
      <c r="V1974" s="4"/>
      <c r="W1974" s="4"/>
      <c r="X1974" s="4"/>
    </row>
    <row r="1975" spans="3:24" s="3" customFormat="1">
      <c r="C1975" s="11"/>
      <c r="E1975" s="11"/>
      <c r="F1975" s="11"/>
      <c r="G1975" s="11"/>
      <c r="H1975" s="209"/>
      <c r="I1975" s="210"/>
      <c r="J1975" s="210"/>
      <c r="K1975" s="11"/>
      <c r="L1975" s="11"/>
      <c r="M1975" s="11"/>
      <c r="P1975" s="4"/>
      <c r="Q1975" s="4"/>
      <c r="R1975" s="4"/>
      <c r="S1975" s="4"/>
      <c r="T1975" s="4"/>
      <c r="U1975" s="4"/>
      <c r="V1975" s="4"/>
      <c r="W1975" s="4"/>
      <c r="X1975" s="4"/>
    </row>
    <row r="1976" spans="3:24" s="3" customFormat="1">
      <c r="C1976" s="11"/>
      <c r="E1976" s="11"/>
      <c r="F1976" s="11"/>
      <c r="G1976" s="11"/>
      <c r="H1976" s="209"/>
      <c r="I1976" s="210"/>
      <c r="J1976" s="210"/>
      <c r="K1976" s="11"/>
      <c r="L1976" s="11"/>
      <c r="M1976" s="11"/>
      <c r="P1976" s="4"/>
      <c r="Q1976" s="4"/>
      <c r="R1976" s="4"/>
      <c r="S1976" s="4"/>
      <c r="T1976" s="4"/>
      <c r="U1976" s="4"/>
      <c r="V1976" s="4"/>
      <c r="W1976" s="4"/>
      <c r="X1976" s="4"/>
    </row>
    <row r="1977" spans="3:24" s="3" customFormat="1">
      <c r="C1977" s="11"/>
      <c r="E1977" s="11"/>
      <c r="F1977" s="11"/>
      <c r="G1977" s="11"/>
      <c r="H1977" s="209"/>
      <c r="I1977" s="210"/>
      <c r="J1977" s="210"/>
      <c r="K1977" s="11"/>
      <c r="L1977" s="11"/>
      <c r="M1977" s="11"/>
      <c r="P1977" s="4"/>
      <c r="Q1977" s="4"/>
      <c r="R1977" s="4"/>
      <c r="S1977" s="4"/>
      <c r="T1977" s="4"/>
      <c r="U1977" s="4"/>
      <c r="V1977" s="4"/>
      <c r="W1977" s="4"/>
      <c r="X1977" s="4"/>
    </row>
    <row r="1978" spans="3:24" s="3" customFormat="1">
      <c r="C1978" s="11"/>
      <c r="E1978" s="11"/>
      <c r="F1978" s="11"/>
      <c r="G1978" s="11"/>
      <c r="H1978" s="209"/>
      <c r="I1978" s="210"/>
      <c r="J1978" s="210"/>
      <c r="K1978" s="11"/>
      <c r="L1978" s="11"/>
      <c r="M1978" s="11"/>
      <c r="P1978" s="4"/>
      <c r="Q1978" s="4"/>
      <c r="R1978" s="4"/>
      <c r="S1978" s="4"/>
      <c r="T1978" s="4"/>
      <c r="U1978" s="4"/>
      <c r="V1978" s="4"/>
      <c r="W1978" s="4"/>
      <c r="X1978" s="4"/>
    </row>
    <row r="1979" spans="3:24" s="3" customFormat="1">
      <c r="C1979" s="11"/>
      <c r="E1979" s="11"/>
      <c r="F1979" s="11"/>
      <c r="G1979" s="11"/>
      <c r="H1979" s="209"/>
      <c r="I1979" s="210"/>
      <c r="J1979" s="210"/>
      <c r="K1979" s="11"/>
      <c r="L1979" s="11"/>
      <c r="M1979" s="11"/>
      <c r="P1979" s="4"/>
      <c r="Q1979" s="4"/>
      <c r="R1979" s="4"/>
      <c r="S1979" s="4"/>
      <c r="T1979" s="4"/>
      <c r="U1979" s="4"/>
      <c r="V1979" s="4"/>
      <c r="W1979" s="4"/>
      <c r="X1979" s="4"/>
    </row>
    <row r="1980" spans="3:24" s="3" customFormat="1">
      <c r="C1980" s="11"/>
      <c r="E1980" s="11"/>
      <c r="F1980" s="11"/>
      <c r="G1980" s="11"/>
      <c r="H1980" s="209"/>
      <c r="I1980" s="210"/>
      <c r="J1980" s="210"/>
      <c r="K1980" s="11"/>
      <c r="L1980" s="11"/>
      <c r="M1980" s="11"/>
      <c r="P1980" s="4"/>
      <c r="Q1980" s="4"/>
      <c r="R1980" s="4"/>
      <c r="S1980" s="4"/>
      <c r="T1980" s="4"/>
      <c r="U1980" s="4"/>
      <c r="V1980" s="4"/>
      <c r="W1980" s="4"/>
      <c r="X1980" s="4"/>
    </row>
    <row r="1981" spans="3:24" s="3" customFormat="1">
      <c r="C1981" s="11"/>
      <c r="E1981" s="11"/>
      <c r="F1981" s="11"/>
      <c r="G1981" s="11"/>
      <c r="H1981" s="209"/>
      <c r="I1981" s="210"/>
      <c r="J1981" s="210"/>
      <c r="K1981" s="11"/>
      <c r="L1981" s="11"/>
      <c r="M1981" s="11"/>
      <c r="P1981" s="4"/>
      <c r="Q1981" s="4"/>
      <c r="R1981" s="4"/>
      <c r="S1981" s="4"/>
      <c r="T1981" s="4"/>
      <c r="U1981" s="4"/>
      <c r="V1981" s="4"/>
      <c r="W1981" s="4"/>
      <c r="X1981" s="4"/>
    </row>
    <row r="1982" spans="3:24" s="3" customFormat="1">
      <c r="C1982" s="11"/>
      <c r="E1982" s="11"/>
      <c r="F1982" s="11"/>
      <c r="G1982" s="11"/>
      <c r="H1982" s="209"/>
      <c r="I1982" s="210"/>
      <c r="J1982" s="210"/>
      <c r="K1982" s="11"/>
      <c r="L1982" s="11"/>
      <c r="M1982" s="11"/>
      <c r="P1982" s="4"/>
      <c r="Q1982" s="4"/>
      <c r="R1982" s="4"/>
      <c r="S1982" s="4"/>
      <c r="T1982" s="4"/>
      <c r="U1982" s="4"/>
      <c r="V1982" s="4"/>
      <c r="W1982" s="4"/>
      <c r="X1982" s="4"/>
    </row>
    <row r="1983" spans="3:24" s="3" customFormat="1">
      <c r="C1983" s="11"/>
      <c r="E1983" s="11"/>
      <c r="F1983" s="11"/>
      <c r="G1983" s="11"/>
      <c r="H1983" s="209"/>
      <c r="I1983" s="210"/>
      <c r="J1983" s="210"/>
      <c r="K1983" s="11"/>
      <c r="L1983" s="11"/>
      <c r="M1983" s="11"/>
      <c r="P1983" s="4"/>
      <c r="Q1983" s="4"/>
      <c r="R1983" s="4"/>
      <c r="S1983" s="4"/>
      <c r="T1983" s="4"/>
      <c r="U1983" s="4"/>
      <c r="V1983" s="4"/>
      <c r="W1983" s="4"/>
      <c r="X1983" s="4"/>
    </row>
    <row r="1984" spans="3:24" s="3" customFormat="1">
      <c r="C1984" s="11"/>
      <c r="E1984" s="11"/>
      <c r="F1984" s="11"/>
      <c r="G1984" s="11"/>
      <c r="H1984" s="209"/>
      <c r="I1984" s="210"/>
      <c r="J1984" s="210"/>
      <c r="K1984" s="11"/>
      <c r="L1984" s="11"/>
      <c r="M1984" s="11"/>
      <c r="P1984" s="4"/>
      <c r="Q1984" s="4"/>
      <c r="R1984" s="4"/>
      <c r="S1984" s="4"/>
      <c r="T1984" s="4"/>
      <c r="U1984" s="4"/>
      <c r="V1984" s="4"/>
      <c r="W1984" s="4"/>
      <c r="X1984" s="4"/>
    </row>
    <row r="1985" spans="3:24" s="3" customFormat="1">
      <c r="C1985" s="11"/>
      <c r="E1985" s="11"/>
      <c r="F1985" s="11"/>
      <c r="G1985" s="11"/>
      <c r="H1985" s="209"/>
      <c r="I1985" s="210"/>
      <c r="J1985" s="210"/>
      <c r="K1985" s="11"/>
      <c r="L1985" s="11"/>
      <c r="M1985" s="11"/>
      <c r="P1985" s="4"/>
      <c r="Q1985" s="4"/>
      <c r="R1985" s="4"/>
      <c r="S1985" s="4"/>
      <c r="T1985" s="4"/>
      <c r="U1985" s="4"/>
      <c r="V1985" s="4"/>
      <c r="W1985" s="4"/>
      <c r="X1985" s="4"/>
    </row>
    <row r="1986" spans="3:24" s="3" customFormat="1">
      <c r="C1986" s="11"/>
      <c r="E1986" s="11"/>
      <c r="F1986" s="11"/>
      <c r="G1986" s="11"/>
      <c r="H1986" s="209"/>
      <c r="I1986" s="210"/>
      <c r="J1986" s="210"/>
      <c r="K1986" s="11"/>
      <c r="L1986" s="11"/>
      <c r="M1986" s="11"/>
      <c r="P1986" s="4"/>
      <c r="Q1986" s="4"/>
      <c r="R1986" s="4"/>
      <c r="S1986" s="4"/>
      <c r="T1986" s="4"/>
      <c r="U1986" s="4"/>
      <c r="V1986" s="4"/>
      <c r="W1986" s="4"/>
      <c r="X1986" s="4"/>
    </row>
    <row r="1987" spans="3:24" s="3" customFormat="1">
      <c r="C1987" s="11"/>
      <c r="E1987" s="11"/>
      <c r="F1987" s="11"/>
      <c r="G1987" s="11"/>
      <c r="H1987" s="209"/>
      <c r="I1987" s="210"/>
      <c r="J1987" s="210"/>
      <c r="K1987" s="11"/>
      <c r="L1987" s="11"/>
      <c r="M1987" s="11"/>
      <c r="P1987" s="4"/>
      <c r="Q1987" s="4"/>
      <c r="R1987" s="4"/>
      <c r="S1987" s="4"/>
      <c r="T1987" s="4"/>
      <c r="U1987" s="4"/>
      <c r="V1987" s="4"/>
      <c r="W1987" s="4"/>
      <c r="X1987" s="4"/>
    </row>
    <row r="1988" spans="3:24" s="3" customFormat="1">
      <c r="C1988" s="11"/>
      <c r="E1988" s="11"/>
      <c r="F1988" s="11"/>
      <c r="G1988" s="11"/>
      <c r="H1988" s="209"/>
      <c r="I1988" s="210"/>
      <c r="J1988" s="210"/>
      <c r="K1988" s="11"/>
      <c r="L1988" s="11"/>
      <c r="M1988" s="11"/>
      <c r="P1988" s="4"/>
      <c r="Q1988" s="4"/>
      <c r="R1988" s="4"/>
      <c r="S1988" s="4"/>
      <c r="T1988" s="4"/>
      <c r="U1988" s="4"/>
      <c r="V1988" s="4"/>
      <c r="W1988" s="4"/>
      <c r="X1988" s="4"/>
    </row>
    <row r="1989" spans="3:24" s="3" customFormat="1">
      <c r="C1989" s="11"/>
      <c r="E1989" s="11"/>
      <c r="F1989" s="11"/>
      <c r="G1989" s="11"/>
      <c r="H1989" s="209"/>
      <c r="I1989" s="210"/>
      <c r="J1989" s="210"/>
      <c r="K1989" s="11"/>
      <c r="L1989" s="11"/>
      <c r="M1989" s="11"/>
      <c r="P1989" s="4"/>
      <c r="Q1989" s="4"/>
      <c r="R1989" s="4"/>
      <c r="S1989" s="4"/>
      <c r="T1989" s="4"/>
      <c r="U1989" s="4"/>
      <c r="V1989" s="4"/>
      <c r="W1989" s="4"/>
      <c r="X1989" s="4"/>
    </row>
    <row r="1990" spans="3:24" s="3" customFormat="1">
      <c r="C1990" s="11"/>
      <c r="E1990" s="11"/>
      <c r="F1990" s="11"/>
      <c r="G1990" s="11"/>
      <c r="H1990" s="209"/>
      <c r="I1990" s="210"/>
      <c r="J1990" s="210"/>
      <c r="K1990" s="11"/>
      <c r="L1990" s="11"/>
      <c r="M1990" s="11"/>
      <c r="P1990" s="4"/>
      <c r="Q1990" s="4"/>
      <c r="R1990" s="4"/>
      <c r="S1990" s="4"/>
      <c r="T1990" s="4"/>
      <c r="U1990" s="4"/>
      <c r="V1990" s="4"/>
      <c r="W1990" s="4"/>
      <c r="X1990" s="4"/>
    </row>
    <row r="1991" spans="3:24" s="3" customFormat="1">
      <c r="C1991" s="11"/>
      <c r="E1991" s="11"/>
      <c r="F1991" s="11"/>
      <c r="G1991" s="11"/>
      <c r="H1991" s="209"/>
      <c r="I1991" s="210"/>
      <c r="J1991" s="210"/>
      <c r="K1991" s="11"/>
      <c r="L1991" s="11"/>
      <c r="M1991" s="11"/>
      <c r="P1991" s="4"/>
      <c r="Q1991" s="4"/>
      <c r="R1991" s="4"/>
      <c r="S1991" s="4"/>
      <c r="T1991" s="4"/>
      <c r="U1991" s="4"/>
      <c r="V1991" s="4"/>
      <c r="W1991" s="4"/>
      <c r="X1991" s="4"/>
    </row>
    <row r="1992" spans="3:24" s="3" customFormat="1">
      <c r="C1992" s="11"/>
      <c r="E1992" s="11"/>
      <c r="F1992" s="11"/>
      <c r="G1992" s="11"/>
      <c r="H1992" s="209"/>
      <c r="I1992" s="210"/>
      <c r="J1992" s="210"/>
      <c r="K1992" s="11"/>
      <c r="L1992" s="11"/>
      <c r="M1992" s="11"/>
      <c r="P1992" s="4"/>
      <c r="Q1992" s="4"/>
      <c r="R1992" s="4"/>
      <c r="S1992" s="4"/>
      <c r="T1992" s="4"/>
      <c r="U1992" s="4"/>
      <c r="V1992" s="4"/>
      <c r="W1992" s="4"/>
      <c r="X1992" s="4"/>
    </row>
    <row r="1993" spans="3:24" s="3" customFormat="1">
      <c r="C1993" s="11"/>
      <c r="E1993" s="11"/>
      <c r="F1993" s="11"/>
      <c r="G1993" s="11"/>
      <c r="H1993" s="209"/>
      <c r="I1993" s="210"/>
      <c r="J1993" s="210"/>
      <c r="K1993" s="11"/>
      <c r="L1993" s="11"/>
      <c r="M1993" s="11"/>
      <c r="P1993" s="4"/>
      <c r="Q1993" s="4"/>
      <c r="R1993" s="4"/>
      <c r="S1993" s="4"/>
      <c r="T1993" s="4"/>
      <c r="U1993" s="4"/>
      <c r="V1993" s="4"/>
      <c r="W1993" s="4"/>
      <c r="X1993" s="4"/>
    </row>
    <row r="1994" spans="3:24" s="3" customFormat="1">
      <c r="C1994" s="11"/>
      <c r="E1994" s="11"/>
      <c r="F1994" s="11"/>
      <c r="G1994" s="11"/>
      <c r="H1994" s="209"/>
      <c r="I1994" s="210"/>
      <c r="J1994" s="210"/>
      <c r="K1994" s="11"/>
      <c r="L1994" s="11"/>
      <c r="M1994" s="11"/>
      <c r="P1994" s="4"/>
      <c r="Q1994" s="4"/>
      <c r="R1994" s="4"/>
      <c r="S1994" s="4"/>
      <c r="T1994" s="4"/>
      <c r="U1994" s="4"/>
      <c r="V1994" s="4"/>
      <c r="W1994" s="4"/>
      <c r="X1994" s="4"/>
    </row>
    <row r="1995" spans="3:24" s="3" customFormat="1">
      <c r="C1995" s="11"/>
      <c r="E1995" s="11"/>
      <c r="F1995" s="11"/>
      <c r="G1995" s="11"/>
      <c r="H1995" s="209"/>
      <c r="I1995" s="210"/>
      <c r="J1995" s="210"/>
      <c r="K1995" s="11"/>
      <c r="L1995" s="11"/>
      <c r="M1995" s="11"/>
      <c r="P1995" s="4"/>
      <c r="Q1995" s="4"/>
      <c r="R1995" s="4"/>
      <c r="S1995" s="4"/>
      <c r="T1995" s="4"/>
      <c r="U1995" s="4"/>
      <c r="V1995" s="4"/>
      <c r="W1995" s="4"/>
      <c r="X1995" s="4"/>
    </row>
    <row r="1996" spans="3:24" s="3" customFormat="1">
      <c r="C1996" s="11"/>
      <c r="E1996" s="11"/>
      <c r="F1996" s="11"/>
      <c r="G1996" s="11"/>
      <c r="H1996" s="209"/>
      <c r="I1996" s="210"/>
      <c r="J1996" s="210"/>
      <c r="K1996" s="11"/>
      <c r="L1996" s="11"/>
      <c r="M1996" s="11"/>
      <c r="P1996" s="4"/>
      <c r="Q1996" s="4"/>
      <c r="R1996" s="4"/>
      <c r="S1996" s="4"/>
      <c r="T1996" s="4"/>
      <c r="U1996" s="4"/>
      <c r="V1996" s="4"/>
      <c r="W1996" s="4"/>
      <c r="X1996" s="4"/>
    </row>
    <row r="1997" spans="3:24" s="3" customFormat="1">
      <c r="C1997" s="11"/>
      <c r="E1997" s="11"/>
      <c r="F1997" s="11"/>
      <c r="G1997" s="11"/>
      <c r="H1997" s="209"/>
      <c r="I1997" s="210"/>
      <c r="J1997" s="210"/>
      <c r="K1997" s="11"/>
      <c r="L1997" s="11"/>
      <c r="M1997" s="11"/>
      <c r="P1997" s="4"/>
      <c r="Q1997" s="4"/>
      <c r="R1997" s="4"/>
      <c r="S1997" s="4"/>
      <c r="T1997" s="4"/>
      <c r="U1997" s="4"/>
      <c r="V1997" s="4"/>
      <c r="W1997" s="4"/>
      <c r="X1997" s="4"/>
    </row>
    <row r="1998" spans="3:24" s="3" customFormat="1">
      <c r="C1998" s="11"/>
      <c r="E1998" s="11"/>
      <c r="F1998" s="11"/>
      <c r="G1998" s="11"/>
      <c r="H1998" s="209"/>
      <c r="I1998" s="210"/>
      <c r="J1998" s="210"/>
      <c r="K1998" s="11"/>
      <c r="L1998" s="11"/>
      <c r="M1998" s="11"/>
      <c r="P1998" s="4"/>
      <c r="Q1998" s="4"/>
      <c r="R1998" s="4"/>
      <c r="S1998" s="4"/>
      <c r="T1998" s="4"/>
      <c r="U1998" s="4"/>
      <c r="V1998" s="4"/>
      <c r="W1998" s="4"/>
      <c r="X1998" s="4"/>
    </row>
    <row r="1999" spans="3:24" s="3" customFormat="1">
      <c r="C1999" s="11"/>
      <c r="E1999" s="11"/>
      <c r="F1999" s="11"/>
      <c r="G1999" s="11"/>
      <c r="H1999" s="209"/>
      <c r="I1999" s="210"/>
      <c r="J1999" s="210"/>
      <c r="K1999" s="11"/>
      <c r="L1999" s="11"/>
      <c r="M1999" s="11"/>
      <c r="P1999" s="4"/>
      <c r="Q1999" s="4"/>
      <c r="R1999" s="4"/>
      <c r="S1999" s="4"/>
      <c r="T1999" s="4"/>
      <c r="U1999" s="4"/>
      <c r="V1999" s="4"/>
      <c r="W1999" s="4"/>
      <c r="X1999" s="4"/>
    </row>
    <row r="2000" spans="3:24" s="3" customFormat="1">
      <c r="C2000" s="11"/>
      <c r="E2000" s="11"/>
      <c r="F2000" s="11"/>
      <c r="G2000" s="11"/>
      <c r="H2000" s="209"/>
      <c r="I2000" s="210"/>
      <c r="J2000" s="210"/>
      <c r="K2000" s="11"/>
      <c r="L2000" s="11"/>
      <c r="M2000" s="11"/>
      <c r="P2000" s="4"/>
      <c r="Q2000" s="4"/>
      <c r="R2000" s="4"/>
      <c r="S2000" s="4"/>
      <c r="T2000" s="4"/>
      <c r="U2000" s="4"/>
      <c r="V2000" s="4"/>
      <c r="W2000" s="4"/>
      <c r="X2000" s="4"/>
    </row>
    <row r="2001" spans="3:24" s="3" customFormat="1">
      <c r="C2001" s="11"/>
      <c r="E2001" s="11"/>
      <c r="F2001" s="11"/>
      <c r="G2001" s="11"/>
      <c r="H2001" s="209"/>
      <c r="I2001" s="210"/>
      <c r="J2001" s="210"/>
      <c r="K2001" s="11"/>
      <c r="L2001" s="11"/>
      <c r="M2001" s="11"/>
      <c r="P2001" s="4"/>
      <c r="Q2001" s="4"/>
      <c r="R2001" s="4"/>
      <c r="S2001" s="4"/>
      <c r="T2001" s="4"/>
      <c r="U2001" s="4"/>
      <c r="V2001" s="4"/>
      <c r="W2001" s="4"/>
      <c r="X2001" s="4"/>
    </row>
    <row r="2002" spans="3:24" s="3" customFormat="1">
      <c r="C2002" s="11"/>
      <c r="E2002" s="11"/>
      <c r="F2002" s="11"/>
      <c r="G2002" s="11"/>
      <c r="H2002" s="209"/>
      <c r="I2002" s="210"/>
      <c r="J2002" s="210"/>
      <c r="K2002" s="11"/>
      <c r="L2002" s="11"/>
      <c r="M2002" s="11"/>
      <c r="P2002" s="4"/>
      <c r="Q2002" s="4"/>
      <c r="R2002" s="4"/>
      <c r="S2002" s="4"/>
      <c r="T2002" s="4"/>
      <c r="U2002" s="4"/>
      <c r="V2002" s="4"/>
      <c r="W2002" s="4"/>
      <c r="X2002" s="4"/>
    </row>
    <row r="2003" spans="3:24" s="3" customFormat="1">
      <c r="C2003" s="11"/>
      <c r="E2003" s="11"/>
      <c r="F2003" s="11"/>
      <c r="G2003" s="11"/>
      <c r="H2003" s="209"/>
      <c r="I2003" s="210"/>
      <c r="J2003" s="210"/>
      <c r="K2003" s="11"/>
      <c r="L2003" s="11"/>
      <c r="M2003" s="11"/>
      <c r="P2003" s="4"/>
      <c r="Q2003" s="4"/>
      <c r="R2003" s="4"/>
      <c r="S2003" s="4"/>
      <c r="T2003" s="4"/>
      <c r="U2003" s="4"/>
      <c r="V2003" s="4"/>
      <c r="W2003" s="4"/>
      <c r="X2003" s="4"/>
    </row>
    <row r="2004" spans="3:24" s="3" customFormat="1">
      <c r="C2004" s="11"/>
      <c r="E2004" s="11"/>
      <c r="F2004" s="11"/>
      <c r="G2004" s="11"/>
      <c r="H2004" s="209"/>
      <c r="I2004" s="210"/>
      <c r="J2004" s="210"/>
      <c r="K2004" s="11"/>
      <c r="L2004" s="11"/>
      <c r="M2004" s="11"/>
      <c r="P2004" s="4"/>
      <c r="Q2004" s="4"/>
      <c r="R2004" s="4"/>
      <c r="S2004" s="4"/>
      <c r="T2004" s="4"/>
      <c r="U2004" s="4"/>
      <c r="V2004" s="4"/>
      <c r="W2004" s="4"/>
      <c r="X2004" s="4"/>
    </row>
    <row r="2005" spans="3:24" s="3" customFormat="1">
      <c r="C2005" s="11"/>
      <c r="E2005" s="11"/>
      <c r="F2005" s="11"/>
      <c r="G2005" s="11"/>
      <c r="H2005" s="209"/>
      <c r="I2005" s="210"/>
      <c r="J2005" s="210"/>
      <c r="K2005" s="11"/>
      <c r="L2005" s="11"/>
      <c r="M2005" s="11"/>
      <c r="P2005" s="4"/>
      <c r="Q2005" s="4"/>
      <c r="R2005" s="4"/>
      <c r="S2005" s="4"/>
      <c r="T2005" s="4"/>
      <c r="U2005" s="4"/>
      <c r="V2005" s="4"/>
      <c r="W2005" s="4"/>
      <c r="X2005" s="4"/>
    </row>
    <row r="2006" spans="3:24" s="3" customFormat="1">
      <c r="C2006" s="11"/>
      <c r="E2006" s="11"/>
      <c r="F2006" s="11"/>
      <c r="G2006" s="11"/>
      <c r="H2006" s="209"/>
      <c r="I2006" s="210"/>
      <c r="J2006" s="210"/>
      <c r="K2006" s="11"/>
      <c r="L2006" s="11"/>
      <c r="M2006" s="11"/>
      <c r="P2006" s="4"/>
      <c r="Q2006" s="4"/>
      <c r="R2006" s="4"/>
      <c r="S2006" s="4"/>
      <c r="T2006" s="4"/>
      <c r="U2006" s="4"/>
      <c r="V2006" s="4"/>
      <c r="W2006" s="4"/>
      <c r="X2006" s="4"/>
    </row>
    <row r="2007" spans="3:24" s="3" customFormat="1">
      <c r="C2007" s="11"/>
      <c r="E2007" s="11"/>
      <c r="F2007" s="11"/>
      <c r="G2007" s="11"/>
      <c r="H2007" s="209"/>
      <c r="I2007" s="210"/>
      <c r="J2007" s="210"/>
      <c r="K2007" s="11"/>
      <c r="L2007" s="11"/>
      <c r="M2007" s="11"/>
      <c r="P2007" s="4"/>
      <c r="Q2007" s="4"/>
      <c r="R2007" s="4"/>
      <c r="S2007" s="4"/>
      <c r="T2007" s="4"/>
      <c r="U2007" s="4"/>
      <c r="V2007" s="4"/>
      <c r="W2007" s="4"/>
      <c r="X2007" s="4"/>
    </row>
    <row r="2008" spans="3:24" s="3" customFormat="1">
      <c r="C2008" s="11"/>
      <c r="E2008" s="11"/>
      <c r="F2008" s="11"/>
      <c r="G2008" s="11"/>
      <c r="H2008" s="209"/>
      <c r="I2008" s="210"/>
      <c r="J2008" s="210"/>
      <c r="K2008" s="11"/>
      <c r="L2008" s="11"/>
      <c r="M2008" s="11"/>
      <c r="P2008" s="4"/>
      <c r="Q2008" s="4"/>
      <c r="R2008" s="4"/>
      <c r="S2008" s="4"/>
      <c r="T2008" s="4"/>
      <c r="U2008" s="4"/>
      <c r="V2008" s="4"/>
      <c r="W2008" s="4"/>
      <c r="X2008" s="4"/>
    </row>
    <row r="2009" spans="3:24" s="3" customFormat="1">
      <c r="C2009" s="11"/>
      <c r="E2009" s="11"/>
      <c r="F2009" s="11"/>
      <c r="G2009" s="11"/>
      <c r="H2009" s="209"/>
      <c r="I2009" s="210"/>
      <c r="J2009" s="210"/>
      <c r="K2009" s="11"/>
      <c r="L2009" s="11"/>
      <c r="M2009" s="11"/>
      <c r="P2009" s="4"/>
      <c r="Q2009" s="4"/>
      <c r="R2009" s="4"/>
      <c r="S2009" s="4"/>
      <c r="T2009" s="4"/>
      <c r="U2009" s="4"/>
      <c r="V2009" s="4"/>
      <c r="W2009" s="4"/>
      <c r="X2009" s="4"/>
    </row>
    <row r="2010" spans="3:24" s="3" customFormat="1">
      <c r="C2010" s="11"/>
      <c r="E2010" s="11"/>
      <c r="F2010" s="11"/>
      <c r="G2010" s="11"/>
      <c r="H2010" s="209"/>
      <c r="I2010" s="210"/>
      <c r="J2010" s="210"/>
      <c r="K2010" s="11"/>
      <c r="L2010" s="11"/>
      <c r="M2010" s="11"/>
      <c r="P2010" s="4"/>
      <c r="Q2010" s="4"/>
      <c r="R2010" s="4"/>
      <c r="S2010" s="4"/>
      <c r="T2010" s="4"/>
      <c r="U2010" s="4"/>
      <c r="V2010" s="4"/>
      <c r="W2010" s="4"/>
      <c r="X2010" s="4"/>
    </row>
    <row r="2011" spans="3:24" s="3" customFormat="1">
      <c r="C2011" s="11"/>
      <c r="E2011" s="11"/>
      <c r="F2011" s="11"/>
      <c r="G2011" s="11"/>
      <c r="H2011" s="209"/>
      <c r="I2011" s="210"/>
      <c r="J2011" s="210"/>
      <c r="K2011" s="11"/>
      <c r="L2011" s="11"/>
      <c r="M2011" s="11"/>
      <c r="P2011" s="4"/>
      <c r="Q2011" s="4"/>
      <c r="R2011" s="4"/>
      <c r="S2011" s="4"/>
      <c r="T2011" s="4"/>
      <c r="U2011" s="4"/>
      <c r="V2011" s="4"/>
      <c r="W2011" s="4"/>
      <c r="X2011" s="4"/>
    </row>
    <row r="2012" spans="3:24" s="3" customFormat="1">
      <c r="C2012" s="11"/>
      <c r="E2012" s="11"/>
      <c r="F2012" s="11"/>
      <c r="G2012" s="11"/>
      <c r="H2012" s="209"/>
      <c r="I2012" s="210"/>
      <c r="J2012" s="210"/>
      <c r="K2012" s="11"/>
      <c r="L2012" s="11"/>
      <c r="M2012" s="11"/>
      <c r="P2012" s="4"/>
      <c r="Q2012" s="4"/>
      <c r="R2012" s="4"/>
      <c r="S2012" s="4"/>
      <c r="T2012" s="4"/>
      <c r="U2012" s="4"/>
      <c r="V2012" s="4"/>
      <c r="W2012" s="4"/>
      <c r="X2012" s="4"/>
    </row>
    <row r="2013" spans="3:24" s="3" customFormat="1">
      <c r="C2013" s="11"/>
      <c r="E2013" s="11"/>
      <c r="F2013" s="11"/>
      <c r="G2013" s="11"/>
      <c r="H2013" s="209"/>
      <c r="I2013" s="210"/>
      <c r="J2013" s="210"/>
      <c r="K2013" s="11"/>
      <c r="L2013" s="11"/>
      <c r="M2013" s="11"/>
      <c r="P2013" s="4"/>
      <c r="Q2013" s="4"/>
      <c r="R2013" s="4"/>
      <c r="S2013" s="4"/>
      <c r="T2013" s="4"/>
      <c r="U2013" s="4"/>
      <c r="V2013" s="4"/>
      <c r="W2013" s="4"/>
      <c r="X2013" s="4"/>
    </row>
    <row r="2014" spans="3:24" s="3" customFormat="1">
      <c r="C2014" s="11"/>
      <c r="E2014" s="11"/>
      <c r="F2014" s="11"/>
      <c r="G2014" s="11"/>
      <c r="H2014" s="209"/>
      <c r="I2014" s="210"/>
      <c r="J2014" s="210"/>
      <c r="K2014" s="11"/>
      <c r="L2014" s="11"/>
      <c r="M2014" s="11"/>
      <c r="P2014" s="4"/>
      <c r="Q2014" s="4"/>
      <c r="R2014" s="4"/>
      <c r="S2014" s="4"/>
      <c r="T2014" s="4"/>
      <c r="U2014" s="4"/>
      <c r="V2014" s="4"/>
      <c r="W2014" s="4"/>
      <c r="X2014" s="4"/>
    </row>
    <row r="2015" spans="3:24" s="3" customFormat="1">
      <c r="C2015" s="11"/>
      <c r="E2015" s="11"/>
      <c r="F2015" s="11"/>
      <c r="G2015" s="11"/>
      <c r="H2015" s="209"/>
      <c r="I2015" s="210"/>
      <c r="J2015" s="210"/>
      <c r="K2015" s="11"/>
      <c r="L2015" s="11"/>
      <c r="M2015" s="11"/>
      <c r="P2015" s="4"/>
      <c r="Q2015" s="4"/>
      <c r="R2015" s="4"/>
      <c r="S2015" s="4"/>
      <c r="T2015" s="4"/>
      <c r="U2015" s="4"/>
      <c r="V2015" s="4"/>
      <c r="W2015" s="4"/>
      <c r="X2015" s="4"/>
    </row>
    <row r="2016" spans="3:24" s="3" customFormat="1">
      <c r="C2016" s="11"/>
      <c r="E2016" s="11"/>
      <c r="F2016" s="11"/>
      <c r="G2016" s="11"/>
      <c r="H2016" s="209"/>
      <c r="I2016" s="210"/>
      <c r="J2016" s="210"/>
      <c r="K2016" s="11"/>
      <c r="L2016" s="11"/>
      <c r="M2016" s="11"/>
      <c r="P2016" s="4"/>
      <c r="Q2016" s="4"/>
      <c r="R2016" s="4"/>
      <c r="S2016" s="4"/>
      <c r="T2016" s="4"/>
      <c r="U2016" s="4"/>
      <c r="V2016" s="4"/>
      <c r="W2016" s="4"/>
      <c r="X2016" s="4"/>
    </row>
    <row r="2017" spans="3:24" s="3" customFormat="1">
      <c r="C2017" s="11"/>
      <c r="E2017" s="11"/>
      <c r="F2017" s="11"/>
      <c r="G2017" s="11"/>
      <c r="H2017" s="209"/>
      <c r="I2017" s="210"/>
      <c r="J2017" s="210"/>
      <c r="K2017" s="11"/>
      <c r="L2017" s="11"/>
      <c r="M2017" s="11"/>
      <c r="P2017" s="4"/>
      <c r="Q2017" s="4"/>
      <c r="R2017" s="4"/>
      <c r="S2017" s="4"/>
      <c r="T2017" s="4"/>
      <c r="U2017" s="4"/>
      <c r="V2017" s="4"/>
      <c r="W2017" s="4"/>
      <c r="X2017" s="4"/>
    </row>
    <row r="2018" spans="3:24" s="3" customFormat="1">
      <c r="C2018" s="11"/>
      <c r="E2018" s="11"/>
      <c r="F2018" s="11"/>
      <c r="G2018" s="11"/>
      <c r="H2018" s="209"/>
      <c r="I2018" s="210"/>
      <c r="J2018" s="210"/>
      <c r="K2018" s="11"/>
      <c r="L2018" s="11"/>
      <c r="M2018" s="11"/>
      <c r="P2018" s="4"/>
      <c r="Q2018" s="4"/>
      <c r="R2018" s="4"/>
      <c r="S2018" s="4"/>
      <c r="T2018" s="4"/>
      <c r="U2018" s="4"/>
      <c r="V2018" s="4"/>
      <c r="W2018" s="4"/>
      <c r="X2018" s="4"/>
    </row>
    <row r="2019" spans="3:24" s="3" customFormat="1">
      <c r="C2019" s="11"/>
      <c r="E2019" s="11"/>
      <c r="F2019" s="11"/>
      <c r="G2019" s="11"/>
      <c r="H2019" s="209"/>
      <c r="I2019" s="210"/>
      <c r="J2019" s="210"/>
      <c r="K2019" s="11"/>
      <c r="L2019" s="11"/>
      <c r="M2019" s="11"/>
      <c r="P2019" s="4"/>
      <c r="Q2019" s="4"/>
      <c r="R2019" s="4"/>
      <c r="S2019" s="4"/>
      <c r="T2019" s="4"/>
      <c r="U2019" s="4"/>
      <c r="V2019" s="4"/>
      <c r="W2019" s="4"/>
      <c r="X2019" s="4"/>
    </row>
    <row r="2020" spans="3:24" s="3" customFormat="1">
      <c r="C2020" s="11"/>
      <c r="E2020" s="11"/>
      <c r="F2020" s="11"/>
      <c r="G2020" s="11"/>
      <c r="H2020" s="209"/>
      <c r="I2020" s="210"/>
      <c r="J2020" s="210"/>
      <c r="K2020" s="11"/>
      <c r="L2020" s="11"/>
      <c r="M2020" s="11"/>
      <c r="P2020" s="4"/>
      <c r="Q2020" s="4"/>
      <c r="R2020" s="4"/>
      <c r="S2020" s="4"/>
      <c r="T2020" s="4"/>
      <c r="U2020" s="4"/>
      <c r="V2020" s="4"/>
      <c r="W2020" s="4"/>
      <c r="X2020" s="4"/>
    </row>
    <row r="2021" spans="3:24" s="3" customFormat="1">
      <c r="C2021" s="11"/>
      <c r="E2021" s="11"/>
      <c r="F2021" s="11"/>
      <c r="G2021" s="11"/>
      <c r="H2021" s="209"/>
      <c r="I2021" s="210"/>
      <c r="J2021" s="210"/>
      <c r="K2021" s="11"/>
      <c r="L2021" s="11"/>
      <c r="M2021" s="11"/>
      <c r="P2021" s="4"/>
      <c r="Q2021" s="4"/>
      <c r="R2021" s="4"/>
      <c r="S2021" s="4"/>
      <c r="T2021" s="4"/>
      <c r="U2021" s="4"/>
      <c r="V2021" s="4"/>
      <c r="W2021" s="4"/>
      <c r="X2021" s="4"/>
    </row>
    <row r="2022" spans="3:24" s="3" customFormat="1">
      <c r="C2022" s="11"/>
      <c r="E2022" s="11"/>
      <c r="F2022" s="11"/>
      <c r="G2022" s="11"/>
      <c r="H2022" s="209"/>
      <c r="I2022" s="210"/>
      <c r="J2022" s="210"/>
      <c r="K2022" s="11"/>
      <c r="L2022" s="11"/>
      <c r="M2022" s="11"/>
      <c r="P2022" s="4"/>
      <c r="Q2022" s="4"/>
      <c r="R2022" s="4"/>
      <c r="S2022" s="4"/>
      <c r="T2022" s="4"/>
      <c r="U2022" s="4"/>
      <c r="V2022" s="4"/>
      <c r="W2022" s="4"/>
      <c r="X2022" s="4"/>
    </row>
    <row r="2023" spans="3:24" s="3" customFormat="1">
      <c r="C2023" s="11"/>
      <c r="E2023" s="11"/>
      <c r="F2023" s="11"/>
      <c r="G2023" s="11"/>
      <c r="H2023" s="209"/>
      <c r="I2023" s="210"/>
      <c r="J2023" s="210"/>
      <c r="K2023" s="11"/>
      <c r="L2023" s="11"/>
      <c r="M2023" s="11"/>
      <c r="P2023" s="4"/>
      <c r="Q2023" s="4"/>
      <c r="R2023" s="4"/>
      <c r="S2023" s="4"/>
      <c r="T2023" s="4"/>
      <c r="U2023" s="4"/>
      <c r="V2023" s="4"/>
      <c r="W2023" s="4"/>
      <c r="X2023" s="4"/>
    </row>
    <row r="2024" spans="3:24" s="3" customFormat="1">
      <c r="C2024" s="11"/>
      <c r="E2024" s="11"/>
      <c r="F2024" s="11"/>
      <c r="G2024" s="11"/>
      <c r="H2024" s="209"/>
      <c r="I2024" s="210"/>
      <c r="J2024" s="210"/>
      <c r="K2024" s="11"/>
      <c r="L2024" s="11"/>
      <c r="M2024" s="11"/>
      <c r="P2024" s="4"/>
      <c r="Q2024" s="4"/>
      <c r="R2024" s="4"/>
      <c r="S2024" s="4"/>
      <c r="T2024" s="4"/>
      <c r="U2024" s="4"/>
      <c r="V2024" s="4"/>
      <c r="W2024" s="4"/>
      <c r="X2024" s="4"/>
    </row>
    <row r="2025" spans="3:24" s="3" customFormat="1">
      <c r="C2025" s="11"/>
      <c r="E2025" s="11"/>
      <c r="F2025" s="11"/>
      <c r="G2025" s="11"/>
      <c r="H2025" s="209"/>
      <c r="I2025" s="210"/>
      <c r="J2025" s="210"/>
      <c r="K2025" s="11"/>
      <c r="L2025" s="11"/>
      <c r="M2025" s="11"/>
      <c r="P2025" s="4"/>
      <c r="Q2025" s="4"/>
      <c r="R2025" s="4"/>
      <c r="S2025" s="4"/>
      <c r="T2025" s="4"/>
      <c r="U2025" s="4"/>
      <c r="V2025" s="4"/>
      <c r="W2025" s="4"/>
      <c r="X2025" s="4"/>
    </row>
    <row r="2026" spans="3:24" s="3" customFormat="1">
      <c r="C2026" s="11"/>
      <c r="E2026" s="11"/>
      <c r="F2026" s="11"/>
      <c r="G2026" s="11"/>
      <c r="H2026" s="209"/>
      <c r="I2026" s="210"/>
      <c r="J2026" s="210"/>
      <c r="K2026" s="11"/>
      <c r="L2026" s="11"/>
      <c r="M2026" s="11"/>
      <c r="P2026" s="4"/>
      <c r="Q2026" s="4"/>
      <c r="R2026" s="4"/>
      <c r="S2026" s="4"/>
      <c r="T2026" s="4"/>
      <c r="U2026" s="4"/>
      <c r="V2026" s="4"/>
      <c r="W2026" s="4"/>
      <c r="X2026" s="4"/>
    </row>
    <row r="2027" spans="3:24" s="3" customFormat="1">
      <c r="C2027" s="11"/>
      <c r="E2027" s="11"/>
      <c r="F2027" s="11"/>
      <c r="G2027" s="11"/>
      <c r="H2027" s="209"/>
      <c r="I2027" s="210"/>
      <c r="J2027" s="210"/>
      <c r="K2027" s="11"/>
      <c r="L2027" s="11"/>
      <c r="M2027" s="11"/>
      <c r="P2027" s="4"/>
      <c r="Q2027" s="4"/>
      <c r="R2027" s="4"/>
      <c r="S2027" s="4"/>
      <c r="T2027" s="4"/>
      <c r="U2027" s="4"/>
      <c r="V2027" s="4"/>
      <c r="W2027" s="4"/>
      <c r="X2027" s="4"/>
    </row>
    <row r="2028" spans="3:24" s="3" customFormat="1">
      <c r="C2028" s="11"/>
      <c r="E2028" s="11"/>
      <c r="F2028" s="11"/>
      <c r="G2028" s="11"/>
      <c r="H2028" s="209"/>
      <c r="I2028" s="210"/>
      <c r="J2028" s="210"/>
      <c r="K2028" s="11"/>
      <c r="L2028" s="11"/>
      <c r="M2028" s="11"/>
      <c r="P2028" s="4"/>
      <c r="Q2028" s="4"/>
      <c r="R2028" s="4"/>
      <c r="S2028" s="4"/>
      <c r="T2028" s="4"/>
      <c r="U2028" s="4"/>
      <c r="V2028" s="4"/>
      <c r="W2028" s="4"/>
      <c r="X2028" s="4"/>
    </row>
    <row r="2029" spans="3:24" s="3" customFormat="1">
      <c r="C2029" s="11"/>
      <c r="E2029" s="11"/>
      <c r="F2029" s="11"/>
      <c r="G2029" s="11"/>
      <c r="H2029" s="209"/>
      <c r="I2029" s="210"/>
      <c r="J2029" s="210"/>
      <c r="K2029" s="11"/>
      <c r="L2029" s="11"/>
      <c r="M2029" s="11"/>
      <c r="P2029" s="4"/>
      <c r="Q2029" s="4"/>
      <c r="R2029" s="4"/>
      <c r="S2029" s="4"/>
      <c r="T2029" s="4"/>
      <c r="U2029" s="4"/>
      <c r="V2029" s="4"/>
      <c r="W2029" s="4"/>
      <c r="X2029" s="4"/>
    </row>
    <row r="2030" spans="3:24" s="3" customFormat="1">
      <c r="C2030" s="11"/>
      <c r="E2030" s="11"/>
      <c r="F2030" s="11"/>
      <c r="G2030" s="11"/>
      <c r="H2030" s="209"/>
      <c r="I2030" s="210"/>
      <c r="J2030" s="210"/>
      <c r="K2030" s="11"/>
      <c r="L2030" s="11"/>
      <c r="M2030" s="11"/>
      <c r="P2030" s="4"/>
      <c r="Q2030" s="4"/>
      <c r="R2030" s="4"/>
      <c r="S2030" s="4"/>
      <c r="T2030" s="4"/>
      <c r="U2030" s="4"/>
      <c r="V2030" s="4"/>
      <c r="W2030" s="4"/>
      <c r="X2030" s="4"/>
    </row>
    <row r="2031" spans="3:24" s="3" customFormat="1">
      <c r="C2031" s="11"/>
      <c r="E2031" s="11"/>
      <c r="F2031" s="11"/>
      <c r="G2031" s="11"/>
      <c r="H2031" s="209"/>
      <c r="I2031" s="210"/>
      <c r="J2031" s="210"/>
      <c r="K2031" s="11"/>
      <c r="L2031" s="11"/>
      <c r="M2031" s="11"/>
      <c r="P2031" s="4"/>
      <c r="Q2031" s="4"/>
      <c r="R2031" s="4"/>
      <c r="S2031" s="4"/>
      <c r="T2031" s="4"/>
      <c r="U2031" s="4"/>
      <c r="V2031" s="4"/>
      <c r="W2031" s="4"/>
      <c r="X2031" s="4"/>
    </row>
    <row r="2032" spans="3:24" s="3" customFormat="1">
      <c r="C2032" s="11"/>
      <c r="E2032" s="11"/>
      <c r="F2032" s="11"/>
      <c r="G2032" s="11"/>
      <c r="H2032" s="209"/>
      <c r="I2032" s="210"/>
      <c r="J2032" s="210"/>
      <c r="K2032" s="11"/>
      <c r="L2032" s="11"/>
      <c r="M2032" s="11"/>
      <c r="P2032" s="4"/>
      <c r="Q2032" s="4"/>
      <c r="R2032" s="4"/>
      <c r="S2032" s="4"/>
      <c r="T2032" s="4"/>
      <c r="U2032" s="4"/>
      <c r="V2032" s="4"/>
      <c r="W2032" s="4"/>
      <c r="X2032" s="4"/>
    </row>
    <row r="2033" spans="3:24" s="3" customFormat="1">
      <c r="C2033" s="11"/>
      <c r="E2033" s="11"/>
      <c r="F2033" s="11"/>
      <c r="G2033" s="11"/>
      <c r="H2033" s="209"/>
      <c r="I2033" s="210"/>
      <c r="J2033" s="210"/>
      <c r="K2033" s="11"/>
      <c r="L2033" s="11"/>
      <c r="M2033" s="11"/>
      <c r="P2033" s="4"/>
      <c r="Q2033" s="4"/>
      <c r="R2033" s="4"/>
      <c r="S2033" s="4"/>
      <c r="T2033" s="4"/>
      <c r="U2033" s="4"/>
      <c r="V2033" s="4"/>
      <c r="W2033" s="4"/>
      <c r="X2033" s="4"/>
    </row>
    <row r="2034" spans="3:24" s="3" customFormat="1">
      <c r="C2034" s="11"/>
      <c r="E2034" s="11"/>
      <c r="F2034" s="11"/>
      <c r="G2034" s="11"/>
      <c r="H2034" s="209"/>
      <c r="I2034" s="210"/>
      <c r="J2034" s="210"/>
      <c r="K2034" s="11"/>
      <c r="L2034" s="11"/>
      <c r="M2034" s="11"/>
      <c r="P2034" s="4"/>
      <c r="Q2034" s="4"/>
      <c r="R2034" s="4"/>
      <c r="S2034" s="4"/>
      <c r="T2034" s="4"/>
      <c r="U2034" s="4"/>
      <c r="V2034" s="4"/>
      <c r="W2034" s="4"/>
      <c r="X2034" s="4"/>
    </row>
    <row r="2035" spans="3:24" s="3" customFormat="1">
      <c r="C2035" s="11"/>
      <c r="E2035" s="11"/>
      <c r="F2035" s="11"/>
      <c r="G2035" s="11"/>
      <c r="H2035" s="209"/>
      <c r="I2035" s="210"/>
      <c r="J2035" s="210"/>
      <c r="K2035" s="11"/>
      <c r="L2035" s="11"/>
      <c r="M2035" s="11"/>
      <c r="P2035" s="4"/>
      <c r="Q2035" s="4"/>
      <c r="R2035" s="4"/>
      <c r="S2035" s="4"/>
      <c r="T2035" s="4"/>
      <c r="U2035" s="4"/>
      <c r="V2035" s="4"/>
      <c r="W2035" s="4"/>
      <c r="X2035" s="4"/>
    </row>
    <row r="2036" spans="3:24" s="3" customFormat="1">
      <c r="C2036" s="11"/>
      <c r="E2036" s="11"/>
      <c r="F2036" s="11"/>
      <c r="G2036" s="11"/>
      <c r="H2036" s="209"/>
      <c r="I2036" s="210"/>
      <c r="J2036" s="210"/>
      <c r="K2036" s="11"/>
      <c r="L2036" s="11"/>
      <c r="M2036" s="11"/>
      <c r="P2036" s="4"/>
      <c r="Q2036" s="4"/>
      <c r="R2036" s="4"/>
      <c r="S2036" s="4"/>
      <c r="T2036" s="4"/>
      <c r="U2036" s="4"/>
      <c r="V2036" s="4"/>
      <c r="W2036" s="4"/>
      <c r="X2036" s="4"/>
    </row>
    <row r="2037" spans="3:24" s="3" customFormat="1">
      <c r="C2037" s="11"/>
      <c r="E2037" s="11"/>
      <c r="F2037" s="11"/>
      <c r="G2037" s="11"/>
      <c r="H2037" s="209"/>
      <c r="I2037" s="210"/>
      <c r="J2037" s="210"/>
      <c r="K2037" s="11"/>
      <c r="L2037" s="11"/>
      <c r="M2037" s="11"/>
      <c r="P2037" s="4"/>
      <c r="Q2037" s="4"/>
      <c r="R2037" s="4"/>
      <c r="S2037" s="4"/>
      <c r="T2037" s="4"/>
      <c r="U2037" s="4"/>
      <c r="V2037" s="4"/>
      <c r="W2037" s="4"/>
      <c r="X2037" s="4"/>
    </row>
    <row r="2038" spans="3:24" s="3" customFormat="1">
      <c r="C2038" s="11"/>
      <c r="E2038" s="11"/>
      <c r="F2038" s="11"/>
      <c r="G2038" s="11"/>
      <c r="H2038" s="209"/>
      <c r="I2038" s="210"/>
      <c r="J2038" s="210"/>
      <c r="K2038" s="11"/>
      <c r="L2038" s="11"/>
      <c r="M2038" s="11"/>
      <c r="P2038" s="4"/>
      <c r="Q2038" s="4"/>
      <c r="R2038" s="4"/>
      <c r="S2038" s="4"/>
      <c r="T2038" s="4"/>
      <c r="U2038" s="4"/>
      <c r="V2038" s="4"/>
      <c r="W2038" s="4"/>
      <c r="X2038" s="4"/>
    </row>
    <row r="2039" spans="3:24" s="3" customFormat="1">
      <c r="C2039" s="11"/>
      <c r="E2039" s="11"/>
      <c r="F2039" s="11"/>
      <c r="G2039" s="11"/>
      <c r="H2039" s="209"/>
      <c r="I2039" s="210"/>
      <c r="J2039" s="210"/>
      <c r="K2039" s="11"/>
      <c r="L2039" s="11"/>
      <c r="M2039" s="11"/>
      <c r="P2039" s="4"/>
      <c r="Q2039" s="4"/>
      <c r="R2039" s="4"/>
      <c r="S2039" s="4"/>
      <c r="T2039" s="4"/>
      <c r="U2039" s="4"/>
      <c r="V2039" s="4"/>
      <c r="W2039" s="4"/>
      <c r="X2039" s="4"/>
    </row>
    <row r="2040" spans="3:24" s="3" customFormat="1">
      <c r="C2040" s="11"/>
      <c r="E2040" s="11"/>
      <c r="F2040" s="11"/>
      <c r="G2040" s="11"/>
      <c r="H2040" s="209"/>
      <c r="I2040" s="210"/>
      <c r="J2040" s="210"/>
      <c r="K2040" s="11"/>
      <c r="L2040" s="11"/>
      <c r="M2040" s="11"/>
      <c r="P2040" s="4"/>
      <c r="Q2040" s="4"/>
      <c r="R2040" s="4"/>
      <c r="S2040" s="4"/>
      <c r="T2040" s="4"/>
      <c r="U2040" s="4"/>
      <c r="V2040" s="4"/>
      <c r="W2040" s="4"/>
      <c r="X2040" s="4"/>
    </row>
    <row r="2041" spans="3:24" s="3" customFormat="1">
      <c r="C2041" s="11"/>
      <c r="E2041" s="11"/>
      <c r="F2041" s="11"/>
      <c r="G2041" s="11"/>
      <c r="H2041" s="209"/>
      <c r="I2041" s="210"/>
      <c r="J2041" s="210"/>
      <c r="K2041" s="11"/>
      <c r="L2041" s="11"/>
      <c r="M2041" s="11"/>
      <c r="P2041" s="4"/>
      <c r="Q2041" s="4"/>
      <c r="R2041" s="4"/>
      <c r="S2041" s="4"/>
      <c r="T2041" s="4"/>
      <c r="U2041" s="4"/>
      <c r="V2041" s="4"/>
      <c r="W2041" s="4"/>
      <c r="X2041" s="4"/>
    </row>
    <row r="2042" spans="3:24" s="3" customFormat="1">
      <c r="C2042" s="11"/>
      <c r="E2042" s="11"/>
      <c r="F2042" s="11"/>
      <c r="G2042" s="11"/>
      <c r="H2042" s="209"/>
      <c r="I2042" s="210"/>
      <c r="J2042" s="210"/>
      <c r="K2042" s="11"/>
      <c r="L2042" s="11"/>
      <c r="M2042" s="11"/>
      <c r="P2042" s="4"/>
      <c r="Q2042" s="4"/>
      <c r="R2042" s="4"/>
      <c r="S2042" s="4"/>
      <c r="T2042" s="4"/>
      <c r="U2042" s="4"/>
      <c r="V2042" s="4"/>
      <c r="W2042" s="4"/>
      <c r="X2042" s="4"/>
    </row>
    <row r="2043" spans="3:24" s="3" customFormat="1">
      <c r="C2043" s="11"/>
      <c r="E2043" s="11"/>
      <c r="F2043" s="11"/>
      <c r="G2043" s="11"/>
      <c r="H2043" s="209"/>
      <c r="I2043" s="210"/>
      <c r="J2043" s="210"/>
      <c r="K2043" s="11"/>
      <c r="L2043" s="11"/>
      <c r="M2043" s="11"/>
      <c r="P2043" s="4"/>
      <c r="Q2043" s="4"/>
      <c r="R2043" s="4"/>
      <c r="S2043" s="4"/>
      <c r="T2043" s="4"/>
      <c r="U2043" s="4"/>
      <c r="V2043" s="4"/>
      <c r="W2043" s="4"/>
      <c r="X2043" s="4"/>
    </row>
    <row r="2044" spans="3:24" s="3" customFormat="1">
      <c r="C2044" s="11"/>
      <c r="E2044" s="11"/>
      <c r="F2044" s="11"/>
      <c r="G2044" s="11"/>
      <c r="H2044" s="209"/>
      <c r="I2044" s="210"/>
      <c r="J2044" s="210"/>
      <c r="K2044" s="11"/>
      <c r="L2044" s="11"/>
      <c r="M2044" s="11"/>
      <c r="P2044" s="4"/>
      <c r="Q2044" s="4"/>
      <c r="R2044" s="4"/>
      <c r="S2044" s="4"/>
      <c r="T2044" s="4"/>
      <c r="U2044" s="4"/>
      <c r="V2044" s="4"/>
      <c r="W2044" s="4"/>
      <c r="X2044" s="4"/>
    </row>
    <row r="2045" spans="3:24" s="3" customFormat="1">
      <c r="C2045" s="11"/>
      <c r="E2045" s="11"/>
      <c r="F2045" s="11"/>
      <c r="G2045" s="11"/>
      <c r="H2045" s="209"/>
      <c r="I2045" s="210"/>
      <c r="J2045" s="210"/>
      <c r="K2045" s="11"/>
      <c r="L2045" s="11"/>
      <c r="M2045" s="11"/>
      <c r="P2045" s="4"/>
      <c r="Q2045" s="4"/>
      <c r="R2045" s="4"/>
      <c r="S2045" s="4"/>
      <c r="T2045" s="4"/>
      <c r="U2045" s="4"/>
      <c r="V2045" s="4"/>
      <c r="W2045" s="4"/>
      <c r="X2045" s="4"/>
    </row>
    <row r="2046" spans="3:24" s="3" customFormat="1">
      <c r="C2046" s="11"/>
      <c r="E2046" s="11"/>
      <c r="F2046" s="11"/>
      <c r="G2046" s="11"/>
      <c r="H2046" s="209"/>
      <c r="I2046" s="210"/>
      <c r="J2046" s="210"/>
      <c r="K2046" s="11"/>
      <c r="L2046" s="11"/>
      <c r="M2046" s="11"/>
      <c r="P2046" s="4"/>
      <c r="Q2046" s="4"/>
      <c r="R2046" s="4"/>
      <c r="S2046" s="4"/>
      <c r="T2046" s="4"/>
      <c r="U2046" s="4"/>
      <c r="V2046" s="4"/>
      <c r="W2046" s="4"/>
      <c r="X2046" s="4"/>
    </row>
    <row r="2047" spans="3:24" s="3" customFormat="1">
      <c r="C2047" s="11"/>
      <c r="E2047" s="11"/>
      <c r="F2047" s="11"/>
      <c r="G2047" s="11"/>
      <c r="H2047" s="209"/>
      <c r="I2047" s="210"/>
      <c r="J2047" s="210"/>
      <c r="K2047" s="11"/>
      <c r="L2047" s="11"/>
      <c r="M2047" s="11"/>
      <c r="P2047" s="4"/>
      <c r="Q2047" s="4"/>
      <c r="R2047" s="4"/>
      <c r="S2047" s="4"/>
      <c r="T2047" s="4"/>
      <c r="U2047" s="4"/>
      <c r="V2047" s="4"/>
      <c r="W2047" s="4"/>
      <c r="X2047" s="4"/>
    </row>
    <row r="2048" spans="3:24" s="3" customFormat="1">
      <c r="C2048" s="11"/>
      <c r="E2048" s="11"/>
      <c r="F2048" s="11"/>
      <c r="G2048" s="11"/>
      <c r="H2048" s="209"/>
      <c r="I2048" s="210"/>
      <c r="J2048" s="210"/>
      <c r="K2048" s="11"/>
      <c r="L2048" s="11"/>
      <c r="M2048" s="11"/>
      <c r="P2048" s="4"/>
      <c r="Q2048" s="4"/>
      <c r="R2048" s="4"/>
      <c r="S2048" s="4"/>
      <c r="T2048" s="4"/>
      <c r="U2048" s="4"/>
      <c r="V2048" s="4"/>
      <c r="W2048" s="4"/>
      <c r="X2048" s="4"/>
    </row>
    <row r="2049" spans="3:24" s="3" customFormat="1">
      <c r="C2049" s="11"/>
      <c r="E2049" s="11"/>
      <c r="F2049" s="11"/>
      <c r="G2049" s="11"/>
      <c r="H2049" s="209"/>
      <c r="I2049" s="210"/>
      <c r="J2049" s="210"/>
      <c r="K2049" s="11"/>
      <c r="L2049" s="11"/>
      <c r="M2049" s="11"/>
      <c r="P2049" s="4"/>
      <c r="Q2049" s="4"/>
      <c r="R2049" s="4"/>
      <c r="S2049" s="4"/>
      <c r="T2049" s="4"/>
      <c r="U2049" s="4"/>
      <c r="V2049" s="4"/>
      <c r="W2049" s="4"/>
      <c r="X2049" s="4"/>
    </row>
    <row r="2050" spans="3:24" s="3" customFormat="1">
      <c r="C2050" s="11"/>
      <c r="E2050" s="11"/>
      <c r="F2050" s="11"/>
      <c r="G2050" s="11"/>
      <c r="H2050" s="209"/>
      <c r="I2050" s="210"/>
      <c r="J2050" s="210"/>
      <c r="K2050" s="11"/>
      <c r="L2050" s="11"/>
      <c r="M2050" s="11"/>
      <c r="P2050" s="4"/>
      <c r="Q2050" s="4"/>
      <c r="R2050" s="4"/>
      <c r="S2050" s="4"/>
      <c r="T2050" s="4"/>
      <c r="U2050" s="4"/>
      <c r="V2050" s="4"/>
      <c r="W2050" s="4"/>
      <c r="X2050" s="4"/>
    </row>
    <row r="2051" spans="3:24" s="3" customFormat="1">
      <c r="C2051" s="11"/>
      <c r="E2051" s="11"/>
      <c r="F2051" s="11"/>
      <c r="G2051" s="11"/>
      <c r="H2051" s="209"/>
      <c r="I2051" s="210"/>
      <c r="J2051" s="210"/>
      <c r="K2051" s="11"/>
      <c r="L2051" s="11"/>
      <c r="M2051" s="11"/>
      <c r="P2051" s="4"/>
      <c r="Q2051" s="4"/>
      <c r="R2051" s="4"/>
      <c r="S2051" s="4"/>
      <c r="T2051" s="4"/>
      <c r="U2051" s="4"/>
      <c r="V2051" s="4"/>
      <c r="W2051" s="4"/>
      <c r="X2051" s="4"/>
    </row>
    <row r="2052" spans="3:24" s="3" customFormat="1">
      <c r="C2052" s="11"/>
      <c r="E2052" s="11"/>
      <c r="F2052" s="11"/>
      <c r="G2052" s="11"/>
      <c r="H2052" s="209"/>
      <c r="I2052" s="210"/>
      <c r="J2052" s="210"/>
      <c r="K2052" s="11"/>
      <c r="L2052" s="11"/>
      <c r="M2052" s="11"/>
      <c r="P2052" s="4"/>
      <c r="Q2052" s="4"/>
      <c r="R2052" s="4"/>
      <c r="S2052" s="4"/>
      <c r="T2052" s="4"/>
      <c r="U2052" s="4"/>
      <c r="V2052" s="4"/>
      <c r="W2052" s="4"/>
      <c r="X2052" s="4"/>
    </row>
    <row r="2053" spans="3:24" s="3" customFormat="1">
      <c r="C2053" s="11"/>
      <c r="E2053" s="11"/>
      <c r="F2053" s="11"/>
      <c r="G2053" s="11"/>
      <c r="H2053" s="209"/>
      <c r="I2053" s="210"/>
      <c r="J2053" s="210"/>
      <c r="K2053" s="11"/>
      <c r="L2053" s="11"/>
      <c r="M2053" s="11"/>
      <c r="P2053" s="4"/>
      <c r="Q2053" s="4"/>
      <c r="R2053" s="4"/>
      <c r="S2053" s="4"/>
      <c r="T2053" s="4"/>
      <c r="U2053" s="4"/>
      <c r="V2053" s="4"/>
      <c r="W2053" s="4"/>
      <c r="X2053" s="4"/>
    </row>
    <row r="2054" spans="3:24" s="3" customFormat="1">
      <c r="C2054" s="11"/>
      <c r="E2054" s="11"/>
      <c r="F2054" s="11"/>
      <c r="G2054" s="11"/>
      <c r="H2054" s="209"/>
      <c r="I2054" s="210"/>
      <c r="J2054" s="210"/>
      <c r="K2054" s="11"/>
      <c r="L2054" s="11"/>
      <c r="M2054" s="11"/>
      <c r="P2054" s="4"/>
      <c r="Q2054" s="4"/>
      <c r="R2054" s="4"/>
      <c r="S2054" s="4"/>
      <c r="T2054" s="4"/>
      <c r="U2054" s="4"/>
      <c r="V2054" s="4"/>
      <c r="W2054" s="4"/>
      <c r="X2054" s="4"/>
    </row>
    <row r="2055" spans="3:24" s="3" customFormat="1">
      <c r="C2055" s="11"/>
      <c r="E2055" s="11"/>
      <c r="F2055" s="11"/>
      <c r="G2055" s="11"/>
      <c r="H2055" s="209"/>
      <c r="I2055" s="210"/>
      <c r="J2055" s="210"/>
      <c r="K2055" s="11"/>
      <c r="L2055" s="11"/>
      <c r="M2055" s="11"/>
      <c r="P2055" s="4"/>
      <c r="Q2055" s="4"/>
      <c r="R2055" s="4"/>
      <c r="S2055" s="4"/>
      <c r="T2055" s="4"/>
      <c r="U2055" s="4"/>
      <c r="V2055" s="4"/>
      <c r="W2055" s="4"/>
      <c r="X2055" s="4"/>
    </row>
    <row r="2056" spans="3:24" s="3" customFormat="1">
      <c r="C2056" s="11"/>
      <c r="E2056" s="11"/>
      <c r="F2056" s="11"/>
      <c r="G2056" s="11"/>
      <c r="H2056" s="209"/>
      <c r="I2056" s="210"/>
      <c r="J2056" s="210"/>
      <c r="K2056" s="11"/>
      <c r="L2056" s="11"/>
      <c r="M2056" s="11"/>
      <c r="P2056" s="4"/>
      <c r="Q2056" s="4"/>
      <c r="R2056" s="4"/>
      <c r="S2056" s="4"/>
      <c r="T2056" s="4"/>
      <c r="U2056" s="4"/>
      <c r="V2056" s="4"/>
      <c r="W2056" s="4"/>
      <c r="X2056" s="4"/>
    </row>
    <row r="2057" spans="3:24" s="3" customFormat="1">
      <c r="C2057" s="11"/>
      <c r="E2057" s="11"/>
      <c r="F2057" s="11"/>
      <c r="G2057" s="11"/>
      <c r="H2057" s="209"/>
      <c r="I2057" s="210"/>
      <c r="J2057" s="210"/>
      <c r="K2057" s="11"/>
      <c r="L2057" s="11"/>
      <c r="M2057" s="11"/>
      <c r="P2057" s="4"/>
      <c r="Q2057" s="4"/>
      <c r="R2057" s="4"/>
      <c r="S2057" s="4"/>
      <c r="T2057" s="4"/>
      <c r="U2057" s="4"/>
      <c r="V2057" s="4"/>
      <c r="W2057" s="4"/>
      <c r="X2057" s="4"/>
    </row>
    <row r="2058" spans="3:24" s="3" customFormat="1">
      <c r="C2058" s="11"/>
      <c r="E2058" s="11"/>
      <c r="F2058" s="11"/>
      <c r="G2058" s="11"/>
      <c r="H2058" s="209"/>
      <c r="I2058" s="210"/>
      <c r="J2058" s="210"/>
      <c r="K2058" s="11"/>
      <c r="L2058" s="11"/>
      <c r="M2058" s="11"/>
      <c r="P2058" s="4"/>
      <c r="Q2058" s="4"/>
      <c r="R2058" s="4"/>
      <c r="S2058" s="4"/>
      <c r="T2058" s="4"/>
      <c r="U2058" s="4"/>
      <c r="V2058" s="4"/>
      <c r="W2058" s="4"/>
      <c r="X2058" s="4"/>
    </row>
    <row r="2059" spans="3:24" s="3" customFormat="1">
      <c r="C2059" s="11"/>
      <c r="E2059" s="11"/>
      <c r="F2059" s="11"/>
      <c r="G2059" s="11"/>
      <c r="H2059" s="209"/>
      <c r="I2059" s="210"/>
      <c r="J2059" s="210"/>
      <c r="K2059" s="11"/>
      <c r="L2059" s="11"/>
      <c r="M2059" s="11"/>
      <c r="P2059" s="4"/>
      <c r="Q2059" s="4"/>
      <c r="R2059" s="4"/>
      <c r="S2059" s="4"/>
      <c r="T2059" s="4"/>
      <c r="U2059" s="4"/>
      <c r="V2059" s="4"/>
      <c r="W2059" s="4"/>
      <c r="X2059" s="4"/>
    </row>
    <row r="2060" spans="3:24" s="3" customFormat="1">
      <c r="C2060" s="11"/>
      <c r="E2060" s="11"/>
      <c r="F2060" s="11"/>
      <c r="G2060" s="11"/>
      <c r="H2060" s="209"/>
      <c r="I2060" s="210"/>
      <c r="J2060" s="210"/>
      <c r="K2060" s="11"/>
      <c r="L2060" s="11"/>
      <c r="M2060" s="11"/>
      <c r="P2060" s="4"/>
      <c r="Q2060" s="4"/>
      <c r="R2060" s="4"/>
      <c r="S2060" s="4"/>
      <c r="T2060" s="4"/>
      <c r="U2060" s="4"/>
      <c r="V2060" s="4"/>
      <c r="W2060" s="4"/>
      <c r="X2060" s="4"/>
    </row>
    <row r="2061" spans="3:24" s="3" customFormat="1">
      <c r="C2061" s="11"/>
      <c r="E2061" s="11"/>
      <c r="F2061" s="11"/>
      <c r="G2061" s="11"/>
      <c r="H2061" s="209"/>
      <c r="I2061" s="210"/>
      <c r="J2061" s="210"/>
      <c r="K2061" s="11"/>
      <c r="L2061" s="11"/>
      <c r="M2061" s="11"/>
      <c r="P2061" s="4"/>
      <c r="Q2061" s="4"/>
      <c r="R2061" s="4"/>
      <c r="S2061" s="4"/>
      <c r="T2061" s="4"/>
      <c r="U2061" s="4"/>
      <c r="V2061" s="4"/>
      <c r="W2061" s="4"/>
      <c r="X2061" s="4"/>
    </row>
    <row r="2062" spans="3:24" s="3" customFormat="1">
      <c r="C2062" s="11"/>
      <c r="E2062" s="11"/>
      <c r="F2062" s="11"/>
      <c r="G2062" s="11"/>
      <c r="H2062" s="209"/>
      <c r="I2062" s="210"/>
      <c r="J2062" s="210"/>
      <c r="K2062" s="11"/>
      <c r="L2062" s="11"/>
      <c r="M2062" s="11"/>
      <c r="P2062" s="4"/>
      <c r="Q2062" s="4"/>
      <c r="R2062" s="4"/>
      <c r="S2062" s="4"/>
      <c r="T2062" s="4"/>
      <c r="U2062" s="4"/>
      <c r="V2062" s="4"/>
      <c r="W2062" s="4"/>
      <c r="X2062" s="4"/>
    </row>
    <row r="2063" spans="3:24" s="3" customFormat="1">
      <c r="C2063" s="11"/>
      <c r="E2063" s="11"/>
      <c r="F2063" s="11"/>
      <c r="G2063" s="11"/>
      <c r="H2063" s="209"/>
      <c r="I2063" s="210"/>
      <c r="J2063" s="210"/>
      <c r="K2063" s="11"/>
      <c r="L2063" s="11"/>
      <c r="M2063" s="11"/>
      <c r="P2063" s="4"/>
      <c r="Q2063" s="4"/>
      <c r="R2063" s="4"/>
      <c r="S2063" s="4"/>
      <c r="T2063" s="4"/>
      <c r="U2063" s="4"/>
      <c r="V2063" s="4"/>
      <c r="W2063" s="4"/>
      <c r="X2063" s="4"/>
    </row>
    <row r="2064" spans="3:24" s="3" customFormat="1">
      <c r="C2064" s="11"/>
      <c r="E2064" s="11"/>
      <c r="F2064" s="11"/>
      <c r="G2064" s="11"/>
      <c r="H2064" s="209"/>
      <c r="I2064" s="210"/>
      <c r="J2064" s="210"/>
      <c r="K2064" s="11"/>
      <c r="L2064" s="11"/>
      <c r="M2064" s="11"/>
      <c r="P2064" s="4"/>
      <c r="Q2064" s="4"/>
      <c r="R2064" s="4"/>
      <c r="S2064" s="4"/>
      <c r="T2064" s="4"/>
      <c r="U2064" s="4"/>
      <c r="V2064" s="4"/>
      <c r="W2064" s="4"/>
      <c r="X2064" s="4"/>
    </row>
    <row r="2065" spans="3:24" s="3" customFormat="1">
      <c r="C2065" s="11"/>
      <c r="E2065" s="11"/>
      <c r="F2065" s="11"/>
      <c r="G2065" s="11"/>
      <c r="H2065" s="209"/>
      <c r="I2065" s="210"/>
      <c r="J2065" s="210"/>
      <c r="K2065" s="11"/>
      <c r="L2065" s="11"/>
      <c r="M2065" s="11"/>
      <c r="P2065" s="4"/>
      <c r="Q2065" s="4"/>
      <c r="R2065" s="4"/>
      <c r="S2065" s="4"/>
      <c r="T2065" s="4"/>
      <c r="U2065" s="4"/>
      <c r="V2065" s="4"/>
      <c r="W2065" s="4"/>
      <c r="X2065" s="4"/>
    </row>
    <row r="2066" spans="3:24" s="3" customFormat="1">
      <c r="C2066" s="11"/>
      <c r="E2066" s="11"/>
      <c r="F2066" s="11"/>
      <c r="G2066" s="11"/>
      <c r="H2066" s="209"/>
      <c r="I2066" s="210"/>
      <c r="J2066" s="210"/>
      <c r="K2066" s="11"/>
      <c r="L2066" s="11"/>
      <c r="M2066" s="11"/>
      <c r="P2066" s="4"/>
      <c r="Q2066" s="4"/>
      <c r="R2066" s="4"/>
      <c r="S2066" s="4"/>
      <c r="T2066" s="4"/>
      <c r="U2066" s="4"/>
      <c r="V2066" s="4"/>
      <c r="W2066" s="4"/>
      <c r="X2066" s="4"/>
    </row>
    <row r="2067" spans="3:24" s="3" customFormat="1">
      <c r="C2067" s="11"/>
      <c r="E2067" s="11"/>
      <c r="F2067" s="11"/>
      <c r="G2067" s="11"/>
      <c r="H2067" s="209"/>
      <c r="I2067" s="210"/>
      <c r="J2067" s="210"/>
      <c r="K2067" s="11"/>
      <c r="L2067" s="11"/>
      <c r="M2067" s="11"/>
      <c r="P2067" s="4"/>
      <c r="Q2067" s="4"/>
      <c r="R2067" s="4"/>
      <c r="S2067" s="4"/>
      <c r="T2067" s="4"/>
      <c r="U2067" s="4"/>
      <c r="V2067" s="4"/>
      <c r="W2067" s="4"/>
      <c r="X2067" s="4"/>
    </row>
    <row r="2068" spans="3:24" s="3" customFormat="1">
      <c r="C2068" s="11"/>
      <c r="E2068" s="11"/>
      <c r="F2068" s="11"/>
      <c r="G2068" s="11"/>
      <c r="H2068" s="209"/>
      <c r="I2068" s="210"/>
      <c r="J2068" s="210"/>
      <c r="K2068" s="11"/>
      <c r="L2068" s="11"/>
      <c r="M2068" s="11"/>
      <c r="P2068" s="4"/>
      <c r="Q2068" s="4"/>
      <c r="R2068" s="4"/>
      <c r="S2068" s="4"/>
      <c r="T2068" s="4"/>
      <c r="U2068" s="4"/>
      <c r="V2068" s="4"/>
      <c r="W2068" s="4"/>
      <c r="X2068" s="4"/>
    </row>
    <row r="2069" spans="3:24" s="3" customFormat="1">
      <c r="C2069" s="11"/>
      <c r="E2069" s="11"/>
      <c r="F2069" s="11"/>
      <c r="G2069" s="11"/>
      <c r="H2069" s="209"/>
      <c r="I2069" s="210"/>
      <c r="J2069" s="210"/>
      <c r="K2069" s="11"/>
      <c r="L2069" s="11"/>
      <c r="M2069" s="11"/>
      <c r="P2069" s="4"/>
      <c r="Q2069" s="4"/>
      <c r="R2069" s="4"/>
      <c r="S2069" s="4"/>
      <c r="T2069" s="4"/>
      <c r="U2069" s="4"/>
      <c r="V2069" s="4"/>
      <c r="W2069" s="4"/>
      <c r="X2069" s="4"/>
    </row>
    <row r="2070" spans="3:24" s="3" customFormat="1">
      <c r="C2070" s="11"/>
      <c r="E2070" s="11"/>
      <c r="F2070" s="11"/>
      <c r="G2070" s="11"/>
      <c r="H2070" s="209"/>
      <c r="I2070" s="210"/>
      <c r="J2070" s="210"/>
      <c r="K2070" s="11"/>
      <c r="L2070" s="11"/>
      <c r="M2070" s="11"/>
      <c r="P2070" s="4"/>
      <c r="Q2070" s="4"/>
      <c r="R2070" s="4"/>
      <c r="S2070" s="4"/>
      <c r="T2070" s="4"/>
      <c r="U2070" s="4"/>
      <c r="V2070" s="4"/>
      <c r="W2070" s="4"/>
      <c r="X2070" s="4"/>
    </row>
    <row r="2071" spans="3:24" s="3" customFormat="1">
      <c r="C2071" s="11"/>
      <c r="E2071" s="11"/>
      <c r="F2071" s="11"/>
      <c r="G2071" s="11"/>
      <c r="H2071" s="209"/>
      <c r="I2071" s="210"/>
      <c r="J2071" s="210"/>
      <c r="K2071" s="11"/>
      <c r="L2071" s="11"/>
      <c r="M2071" s="11"/>
      <c r="P2071" s="4"/>
      <c r="Q2071" s="4"/>
      <c r="R2071" s="4"/>
      <c r="S2071" s="4"/>
      <c r="T2071" s="4"/>
      <c r="U2071" s="4"/>
      <c r="V2071" s="4"/>
      <c r="W2071" s="4"/>
      <c r="X2071" s="4"/>
    </row>
    <row r="2072" spans="3:24" s="3" customFormat="1">
      <c r="C2072" s="11"/>
      <c r="E2072" s="11"/>
      <c r="F2072" s="11"/>
      <c r="G2072" s="11"/>
      <c r="H2072" s="209"/>
      <c r="I2072" s="210"/>
      <c r="J2072" s="210"/>
      <c r="K2072" s="11"/>
      <c r="L2072" s="11"/>
      <c r="M2072" s="11"/>
      <c r="P2072" s="4"/>
      <c r="Q2072" s="4"/>
      <c r="R2072" s="4"/>
      <c r="S2072" s="4"/>
      <c r="T2072" s="4"/>
      <c r="U2072" s="4"/>
      <c r="V2072" s="4"/>
      <c r="W2072" s="4"/>
      <c r="X2072" s="4"/>
    </row>
    <row r="2073" spans="3:24" s="3" customFormat="1">
      <c r="C2073" s="11"/>
      <c r="E2073" s="11"/>
      <c r="F2073" s="11"/>
      <c r="G2073" s="11"/>
      <c r="H2073" s="209"/>
      <c r="I2073" s="210"/>
      <c r="J2073" s="210"/>
      <c r="K2073" s="11"/>
      <c r="L2073" s="11"/>
      <c r="M2073" s="11"/>
      <c r="P2073" s="4"/>
      <c r="Q2073" s="4"/>
      <c r="R2073" s="4"/>
      <c r="S2073" s="4"/>
      <c r="T2073" s="4"/>
      <c r="U2073" s="4"/>
      <c r="V2073" s="4"/>
      <c r="W2073" s="4"/>
      <c r="X2073" s="4"/>
    </row>
    <row r="2074" spans="3:24" s="3" customFormat="1">
      <c r="C2074" s="11"/>
      <c r="E2074" s="11"/>
      <c r="F2074" s="11"/>
      <c r="G2074" s="11"/>
      <c r="H2074" s="209"/>
      <c r="I2074" s="210"/>
      <c r="J2074" s="210"/>
      <c r="K2074" s="11"/>
      <c r="L2074" s="11"/>
      <c r="M2074" s="11"/>
      <c r="P2074" s="4"/>
      <c r="Q2074" s="4"/>
      <c r="R2074" s="4"/>
      <c r="S2074" s="4"/>
      <c r="T2074" s="4"/>
      <c r="U2074" s="4"/>
      <c r="V2074" s="4"/>
      <c r="W2074" s="4"/>
      <c r="X2074" s="4"/>
    </row>
    <row r="2075" spans="3:24" s="3" customFormat="1">
      <c r="C2075" s="11"/>
      <c r="E2075" s="11"/>
      <c r="F2075" s="11"/>
      <c r="G2075" s="11"/>
      <c r="H2075" s="209"/>
      <c r="I2075" s="210"/>
      <c r="J2075" s="210"/>
      <c r="K2075" s="11"/>
      <c r="L2075" s="11"/>
      <c r="M2075" s="11"/>
      <c r="P2075" s="4"/>
      <c r="Q2075" s="4"/>
      <c r="R2075" s="4"/>
      <c r="S2075" s="4"/>
      <c r="T2075" s="4"/>
      <c r="U2075" s="4"/>
      <c r="V2075" s="4"/>
      <c r="W2075" s="4"/>
      <c r="X2075" s="4"/>
    </row>
    <row r="2076" spans="3:24" s="3" customFormat="1">
      <c r="C2076" s="11"/>
      <c r="E2076" s="11"/>
      <c r="F2076" s="11"/>
      <c r="G2076" s="11"/>
      <c r="H2076" s="209"/>
      <c r="I2076" s="210"/>
      <c r="J2076" s="210"/>
      <c r="K2076" s="11"/>
      <c r="L2076" s="11"/>
      <c r="M2076" s="11"/>
      <c r="P2076" s="4"/>
      <c r="Q2076" s="4"/>
      <c r="R2076" s="4"/>
      <c r="S2076" s="4"/>
      <c r="T2076" s="4"/>
      <c r="U2076" s="4"/>
      <c r="V2076" s="4"/>
      <c r="W2076" s="4"/>
      <c r="X2076" s="4"/>
    </row>
    <row r="2077" spans="3:24" s="3" customFormat="1">
      <c r="C2077" s="11"/>
      <c r="E2077" s="11"/>
      <c r="F2077" s="11"/>
      <c r="G2077" s="11"/>
      <c r="H2077" s="209"/>
      <c r="I2077" s="210"/>
      <c r="J2077" s="210"/>
      <c r="K2077" s="11"/>
      <c r="L2077" s="11"/>
      <c r="M2077" s="11"/>
      <c r="P2077" s="4"/>
      <c r="Q2077" s="4"/>
      <c r="R2077" s="4"/>
      <c r="S2077" s="4"/>
      <c r="T2077" s="4"/>
      <c r="U2077" s="4"/>
      <c r="V2077" s="4"/>
      <c r="W2077" s="4"/>
      <c r="X2077" s="4"/>
    </row>
    <row r="2078" spans="3:24" s="3" customFormat="1">
      <c r="C2078" s="11"/>
      <c r="E2078" s="11"/>
      <c r="F2078" s="11"/>
      <c r="G2078" s="11"/>
      <c r="H2078" s="209"/>
      <c r="I2078" s="210"/>
      <c r="J2078" s="210"/>
      <c r="K2078" s="11"/>
      <c r="L2078" s="11"/>
      <c r="M2078" s="11"/>
      <c r="P2078" s="4"/>
      <c r="Q2078" s="4"/>
      <c r="R2078" s="4"/>
      <c r="S2078" s="4"/>
      <c r="T2078" s="4"/>
      <c r="U2078" s="4"/>
      <c r="V2078" s="4"/>
      <c r="W2078" s="4"/>
      <c r="X2078" s="4"/>
    </row>
    <row r="2079" spans="3:24" s="3" customFormat="1">
      <c r="C2079" s="11"/>
      <c r="E2079" s="11"/>
      <c r="F2079" s="11"/>
      <c r="G2079" s="11"/>
      <c r="H2079" s="209"/>
      <c r="I2079" s="210"/>
      <c r="J2079" s="210"/>
      <c r="K2079" s="11"/>
      <c r="L2079" s="11"/>
      <c r="M2079" s="11"/>
      <c r="P2079" s="4"/>
      <c r="Q2079" s="4"/>
      <c r="R2079" s="4"/>
      <c r="S2079" s="4"/>
      <c r="T2079" s="4"/>
      <c r="U2079" s="4"/>
      <c r="V2079" s="4"/>
      <c r="W2079" s="4"/>
      <c r="X2079" s="4"/>
    </row>
    <row r="2080" spans="3:24" s="3" customFormat="1">
      <c r="C2080" s="11"/>
      <c r="E2080" s="11"/>
      <c r="F2080" s="11"/>
      <c r="G2080" s="11"/>
      <c r="H2080" s="209"/>
      <c r="I2080" s="210"/>
      <c r="J2080" s="210"/>
      <c r="K2080" s="11"/>
      <c r="L2080" s="11"/>
      <c r="M2080" s="11"/>
      <c r="P2080" s="4"/>
      <c r="Q2080" s="4"/>
      <c r="R2080" s="4"/>
      <c r="S2080" s="4"/>
      <c r="T2080" s="4"/>
      <c r="U2080" s="4"/>
      <c r="V2080" s="4"/>
      <c r="W2080" s="4"/>
      <c r="X2080" s="4"/>
    </row>
    <row r="2081" spans="3:24" s="3" customFormat="1">
      <c r="C2081" s="11"/>
      <c r="E2081" s="11"/>
      <c r="F2081" s="11"/>
      <c r="G2081" s="11"/>
      <c r="H2081" s="209"/>
      <c r="I2081" s="210"/>
      <c r="J2081" s="210"/>
      <c r="K2081" s="11"/>
      <c r="L2081" s="11"/>
      <c r="M2081" s="11"/>
      <c r="P2081" s="4"/>
      <c r="Q2081" s="4"/>
      <c r="R2081" s="4"/>
      <c r="S2081" s="4"/>
      <c r="T2081" s="4"/>
      <c r="U2081" s="4"/>
      <c r="V2081" s="4"/>
      <c r="W2081" s="4"/>
      <c r="X2081" s="4"/>
    </row>
    <row r="2082" spans="3:24" s="3" customFormat="1">
      <c r="C2082" s="11"/>
      <c r="E2082" s="11"/>
      <c r="F2082" s="11"/>
      <c r="G2082" s="11"/>
      <c r="H2082" s="209"/>
      <c r="I2082" s="210"/>
      <c r="J2082" s="210"/>
      <c r="K2082" s="11"/>
      <c r="L2082" s="11"/>
      <c r="M2082" s="11"/>
      <c r="P2082" s="4"/>
      <c r="Q2082" s="4"/>
      <c r="R2082" s="4"/>
      <c r="S2082" s="4"/>
      <c r="T2082" s="4"/>
      <c r="U2082" s="4"/>
      <c r="V2082" s="4"/>
      <c r="W2082" s="4"/>
      <c r="X2082" s="4"/>
    </row>
    <row r="2083" spans="3:24" s="3" customFormat="1">
      <c r="C2083" s="11"/>
      <c r="E2083" s="11"/>
      <c r="F2083" s="11"/>
      <c r="G2083" s="11"/>
      <c r="H2083" s="209"/>
      <c r="I2083" s="210"/>
      <c r="J2083" s="210"/>
      <c r="K2083" s="11"/>
      <c r="L2083" s="11"/>
      <c r="M2083" s="11"/>
      <c r="P2083" s="4"/>
      <c r="Q2083" s="4"/>
      <c r="R2083" s="4"/>
      <c r="S2083" s="4"/>
      <c r="T2083" s="4"/>
      <c r="U2083" s="4"/>
      <c r="V2083" s="4"/>
      <c r="W2083" s="4"/>
      <c r="X2083" s="4"/>
    </row>
    <row r="2084" spans="3:24" s="3" customFormat="1">
      <c r="C2084" s="11"/>
      <c r="E2084" s="11"/>
      <c r="F2084" s="11"/>
      <c r="G2084" s="11"/>
      <c r="H2084" s="209"/>
      <c r="I2084" s="210"/>
      <c r="J2084" s="210"/>
      <c r="K2084" s="11"/>
      <c r="L2084" s="11"/>
      <c r="M2084" s="11"/>
      <c r="P2084" s="4"/>
      <c r="Q2084" s="4"/>
      <c r="R2084" s="4"/>
      <c r="S2084" s="4"/>
      <c r="T2084" s="4"/>
      <c r="U2084" s="4"/>
      <c r="V2084" s="4"/>
      <c r="W2084" s="4"/>
      <c r="X2084" s="4"/>
    </row>
    <row r="2085" spans="3:24" s="3" customFormat="1">
      <c r="C2085" s="11"/>
      <c r="E2085" s="11"/>
      <c r="F2085" s="11"/>
      <c r="G2085" s="11"/>
      <c r="H2085" s="209"/>
      <c r="I2085" s="210"/>
      <c r="J2085" s="210"/>
      <c r="K2085" s="11"/>
      <c r="L2085" s="11"/>
      <c r="M2085" s="11"/>
      <c r="P2085" s="4"/>
      <c r="Q2085" s="4"/>
      <c r="R2085" s="4"/>
      <c r="S2085" s="4"/>
      <c r="T2085" s="4"/>
      <c r="U2085" s="4"/>
      <c r="V2085" s="4"/>
      <c r="W2085" s="4"/>
      <c r="X2085" s="4"/>
    </row>
    <row r="2086" spans="3:24" s="3" customFormat="1">
      <c r="C2086" s="11"/>
      <c r="E2086" s="11"/>
      <c r="F2086" s="11"/>
      <c r="G2086" s="11"/>
      <c r="H2086" s="209"/>
      <c r="I2086" s="210"/>
      <c r="J2086" s="210"/>
      <c r="K2086" s="11"/>
      <c r="L2086" s="11"/>
      <c r="M2086" s="11"/>
      <c r="P2086" s="4"/>
      <c r="Q2086" s="4"/>
      <c r="R2086" s="4"/>
      <c r="S2086" s="4"/>
      <c r="T2086" s="4"/>
      <c r="U2086" s="4"/>
      <c r="V2086" s="4"/>
      <c r="W2086" s="4"/>
      <c r="X2086" s="4"/>
    </row>
    <row r="2087" spans="3:24" s="3" customFormat="1">
      <c r="C2087" s="11"/>
      <c r="E2087" s="11"/>
      <c r="F2087" s="11"/>
      <c r="G2087" s="11"/>
      <c r="H2087" s="209"/>
      <c r="I2087" s="210"/>
      <c r="J2087" s="210"/>
      <c r="K2087" s="11"/>
      <c r="L2087" s="11"/>
      <c r="M2087" s="11"/>
      <c r="P2087" s="4"/>
      <c r="Q2087" s="4"/>
      <c r="R2087" s="4"/>
      <c r="S2087" s="4"/>
      <c r="T2087" s="4"/>
      <c r="U2087" s="4"/>
      <c r="V2087" s="4"/>
      <c r="W2087" s="4"/>
      <c r="X2087" s="4"/>
    </row>
    <row r="2088" spans="3:24" s="3" customFormat="1">
      <c r="C2088" s="11"/>
      <c r="E2088" s="11"/>
      <c r="F2088" s="11"/>
      <c r="G2088" s="11"/>
      <c r="H2088" s="209"/>
      <c r="I2088" s="210"/>
      <c r="J2088" s="210"/>
      <c r="K2088" s="11"/>
      <c r="L2088" s="11"/>
      <c r="M2088" s="11"/>
      <c r="P2088" s="4"/>
      <c r="Q2088" s="4"/>
      <c r="R2088" s="4"/>
      <c r="S2088" s="4"/>
      <c r="T2088" s="4"/>
      <c r="U2088" s="4"/>
      <c r="V2088" s="4"/>
      <c r="W2088" s="4"/>
      <c r="X2088" s="4"/>
    </row>
    <row r="2089" spans="3:24" s="3" customFormat="1">
      <c r="C2089" s="11"/>
      <c r="E2089" s="11"/>
      <c r="F2089" s="11"/>
      <c r="G2089" s="11"/>
      <c r="H2089" s="209"/>
      <c r="I2089" s="210"/>
      <c r="J2089" s="210"/>
      <c r="K2089" s="11"/>
      <c r="L2089" s="11"/>
      <c r="M2089" s="11"/>
      <c r="P2089" s="4"/>
      <c r="Q2089" s="4"/>
      <c r="R2089" s="4"/>
      <c r="S2089" s="4"/>
      <c r="T2089" s="4"/>
      <c r="U2089" s="4"/>
      <c r="V2089" s="4"/>
      <c r="W2089" s="4"/>
      <c r="X2089" s="4"/>
    </row>
    <row r="2090" spans="3:24" s="3" customFormat="1">
      <c r="C2090" s="11"/>
      <c r="E2090" s="11"/>
      <c r="F2090" s="11"/>
      <c r="G2090" s="11"/>
      <c r="H2090" s="209"/>
      <c r="I2090" s="210"/>
      <c r="J2090" s="210"/>
      <c r="K2090" s="11"/>
      <c r="L2090" s="11"/>
      <c r="M2090" s="11"/>
      <c r="P2090" s="4"/>
      <c r="Q2090" s="4"/>
      <c r="R2090" s="4"/>
      <c r="S2090" s="4"/>
      <c r="T2090" s="4"/>
      <c r="U2090" s="4"/>
      <c r="V2090" s="4"/>
      <c r="W2090" s="4"/>
      <c r="X2090" s="4"/>
    </row>
    <row r="2091" spans="3:24" s="3" customFormat="1">
      <c r="C2091" s="11"/>
      <c r="E2091" s="11"/>
      <c r="F2091" s="11"/>
      <c r="G2091" s="11"/>
      <c r="H2091" s="209"/>
      <c r="I2091" s="210"/>
      <c r="J2091" s="210"/>
      <c r="K2091" s="11"/>
      <c r="L2091" s="11"/>
      <c r="M2091" s="11"/>
      <c r="P2091" s="4"/>
      <c r="Q2091" s="4"/>
      <c r="R2091" s="4"/>
      <c r="S2091" s="4"/>
      <c r="T2091" s="4"/>
      <c r="U2091" s="4"/>
      <c r="V2091" s="4"/>
      <c r="W2091" s="4"/>
      <c r="X2091" s="4"/>
    </row>
    <row r="2092" spans="3:24" s="3" customFormat="1">
      <c r="C2092" s="11"/>
      <c r="E2092" s="11"/>
      <c r="F2092" s="11"/>
      <c r="G2092" s="11"/>
      <c r="H2092" s="209"/>
      <c r="I2092" s="210"/>
      <c r="J2092" s="210"/>
      <c r="K2092" s="11"/>
      <c r="L2092" s="11"/>
      <c r="M2092" s="11"/>
      <c r="P2092" s="4"/>
      <c r="Q2092" s="4"/>
      <c r="R2092" s="4"/>
      <c r="S2092" s="4"/>
      <c r="T2092" s="4"/>
      <c r="U2092" s="4"/>
      <c r="V2092" s="4"/>
      <c r="W2092" s="4"/>
      <c r="X2092" s="4"/>
    </row>
    <row r="2093" spans="3:24" s="3" customFormat="1">
      <c r="C2093" s="11"/>
      <c r="E2093" s="11"/>
      <c r="F2093" s="11"/>
      <c r="G2093" s="11"/>
      <c r="H2093" s="209"/>
      <c r="I2093" s="210"/>
      <c r="J2093" s="210"/>
      <c r="K2093" s="11"/>
      <c r="L2093" s="11"/>
      <c r="M2093" s="11"/>
      <c r="P2093" s="4"/>
      <c r="Q2093" s="4"/>
      <c r="R2093" s="4"/>
      <c r="S2093" s="4"/>
      <c r="T2093" s="4"/>
      <c r="U2093" s="4"/>
      <c r="V2093" s="4"/>
      <c r="W2093" s="4"/>
      <c r="X2093" s="4"/>
    </row>
    <row r="2094" spans="3:24" s="3" customFormat="1">
      <c r="C2094" s="11"/>
      <c r="E2094" s="11"/>
      <c r="F2094" s="11"/>
      <c r="G2094" s="11"/>
      <c r="H2094" s="209"/>
      <c r="I2094" s="210"/>
      <c r="J2094" s="210"/>
      <c r="K2094" s="11"/>
      <c r="L2094" s="11"/>
      <c r="M2094" s="11"/>
      <c r="P2094" s="4"/>
      <c r="Q2094" s="4"/>
      <c r="R2094" s="4"/>
      <c r="S2094" s="4"/>
      <c r="T2094" s="4"/>
      <c r="U2094" s="4"/>
      <c r="V2094" s="4"/>
      <c r="W2094" s="4"/>
      <c r="X2094" s="4"/>
    </row>
    <row r="2095" spans="3:24" s="3" customFormat="1">
      <c r="C2095" s="11"/>
      <c r="E2095" s="11"/>
      <c r="F2095" s="11"/>
      <c r="G2095" s="11"/>
      <c r="H2095" s="209"/>
      <c r="I2095" s="210"/>
      <c r="J2095" s="210"/>
      <c r="K2095" s="11"/>
      <c r="L2095" s="11"/>
      <c r="M2095" s="11"/>
      <c r="P2095" s="4"/>
      <c r="Q2095" s="4"/>
      <c r="R2095" s="4"/>
      <c r="S2095" s="4"/>
      <c r="T2095" s="4"/>
      <c r="U2095" s="4"/>
      <c r="V2095" s="4"/>
      <c r="W2095" s="4"/>
      <c r="X2095" s="4"/>
    </row>
    <row r="2096" spans="3:24" s="3" customFormat="1">
      <c r="C2096" s="11"/>
      <c r="E2096" s="11"/>
      <c r="F2096" s="11"/>
      <c r="G2096" s="11"/>
      <c r="H2096" s="209"/>
      <c r="I2096" s="210"/>
      <c r="J2096" s="210"/>
      <c r="K2096" s="11"/>
      <c r="L2096" s="11"/>
      <c r="M2096" s="11"/>
      <c r="P2096" s="4"/>
      <c r="Q2096" s="4"/>
      <c r="R2096" s="4"/>
      <c r="S2096" s="4"/>
      <c r="T2096" s="4"/>
      <c r="U2096" s="4"/>
      <c r="V2096" s="4"/>
      <c r="W2096" s="4"/>
      <c r="X2096" s="4"/>
    </row>
    <row r="2097" spans="3:24" s="3" customFormat="1">
      <c r="C2097" s="11"/>
      <c r="E2097" s="11"/>
      <c r="F2097" s="11"/>
      <c r="G2097" s="11"/>
      <c r="H2097" s="209"/>
      <c r="I2097" s="210"/>
      <c r="J2097" s="210"/>
      <c r="K2097" s="11"/>
      <c r="L2097" s="11"/>
      <c r="M2097" s="11"/>
      <c r="P2097" s="4"/>
      <c r="Q2097" s="4"/>
      <c r="R2097" s="4"/>
      <c r="S2097" s="4"/>
      <c r="T2097" s="4"/>
      <c r="U2097" s="4"/>
      <c r="V2097" s="4"/>
      <c r="W2097" s="4"/>
      <c r="X2097" s="4"/>
    </row>
    <row r="2098" spans="3:24" s="3" customFormat="1">
      <c r="C2098" s="11"/>
      <c r="E2098" s="11"/>
      <c r="F2098" s="11"/>
      <c r="G2098" s="11"/>
      <c r="H2098" s="209"/>
      <c r="I2098" s="210"/>
      <c r="J2098" s="210"/>
      <c r="K2098" s="11"/>
      <c r="L2098" s="11"/>
      <c r="M2098" s="11"/>
      <c r="P2098" s="4"/>
      <c r="Q2098" s="4"/>
      <c r="R2098" s="4"/>
      <c r="S2098" s="4"/>
      <c r="T2098" s="4"/>
      <c r="U2098" s="4"/>
      <c r="V2098" s="4"/>
      <c r="W2098" s="4"/>
      <c r="X2098" s="4"/>
    </row>
    <row r="2099" spans="3:24" s="3" customFormat="1">
      <c r="C2099" s="11"/>
      <c r="E2099" s="11"/>
      <c r="F2099" s="11"/>
      <c r="G2099" s="11"/>
      <c r="H2099" s="209"/>
      <c r="I2099" s="210"/>
      <c r="J2099" s="210"/>
      <c r="K2099" s="11"/>
      <c r="L2099" s="11"/>
      <c r="M2099" s="11"/>
      <c r="P2099" s="4"/>
      <c r="Q2099" s="4"/>
      <c r="R2099" s="4"/>
      <c r="S2099" s="4"/>
      <c r="T2099" s="4"/>
      <c r="U2099" s="4"/>
      <c r="V2099" s="4"/>
      <c r="W2099" s="4"/>
      <c r="X2099" s="4"/>
    </row>
    <row r="2100" spans="3:24" s="3" customFormat="1">
      <c r="C2100" s="11"/>
      <c r="E2100" s="11"/>
      <c r="F2100" s="11"/>
      <c r="G2100" s="11"/>
      <c r="H2100" s="209"/>
      <c r="I2100" s="210"/>
      <c r="J2100" s="210"/>
      <c r="K2100" s="11"/>
      <c r="L2100" s="11"/>
      <c r="M2100" s="11"/>
      <c r="P2100" s="4"/>
      <c r="Q2100" s="4"/>
      <c r="R2100" s="4"/>
      <c r="S2100" s="4"/>
      <c r="T2100" s="4"/>
      <c r="U2100" s="4"/>
      <c r="V2100" s="4"/>
      <c r="W2100" s="4"/>
      <c r="X2100" s="4"/>
    </row>
    <row r="2101" spans="3:24" s="3" customFormat="1">
      <c r="C2101" s="11"/>
      <c r="E2101" s="11"/>
      <c r="F2101" s="11"/>
      <c r="G2101" s="11"/>
      <c r="H2101" s="209"/>
      <c r="I2101" s="210"/>
      <c r="J2101" s="210"/>
      <c r="K2101" s="11"/>
      <c r="L2101" s="11"/>
      <c r="M2101" s="11"/>
      <c r="P2101" s="4"/>
      <c r="Q2101" s="4"/>
      <c r="R2101" s="4"/>
      <c r="S2101" s="4"/>
      <c r="T2101" s="4"/>
      <c r="U2101" s="4"/>
      <c r="V2101" s="4"/>
      <c r="W2101" s="4"/>
      <c r="X2101" s="4"/>
    </row>
    <row r="2102" spans="3:24" s="3" customFormat="1">
      <c r="C2102" s="11"/>
      <c r="E2102" s="11"/>
      <c r="F2102" s="11"/>
      <c r="G2102" s="11"/>
      <c r="H2102" s="209"/>
      <c r="I2102" s="210"/>
      <c r="J2102" s="210"/>
      <c r="K2102" s="11"/>
      <c r="L2102" s="11"/>
      <c r="M2102" s="11"/>
      <c r="P2102" s="4"/>
      <c r="Q2102" s="4"/>
      <c r="R2102" s="4"/>
      <c r="S2102" s="4"/>
      <c r="T2102" s="4"/>
      <c r="U2102" s="4"/>
      <c r="V2102" s="4"/>
      <c r="W2102" s="4"/>
      <c r="X2102" s="4"/>
    </row>
    <row r="2103" spans="3:24" s="3" customFormat="1">
      <c r="C2103" s="11"/>
      <c r="E2103" s="11"/>
      <c r="F2103" s="11"/>
      <c r="G2103" s="11"/>
      <c r="H2103" s="209"/>
      <c r="I2103" s="210"/>
      <c r="J2103" s="210"/>
      <c r="K2103" s="11"/>
      <c r="L2103" s="11"/>
      <c r="M2103" s="11"/>
      <c r="P2103" s="4"/>
      <c r="Q2103" s="4"/>
      <c r="R2103" s="4"/>
      <c r="S2103" s="4"/>
      <c r="T2103" s="4"/>
      <c r="U2103" s="4"/>
      <c r="V2103" s="4"/>
      <c r="W2103" s="4"/>
      <c r="X2103" s="4"/>
    </row>
    <row r="2104" spans="3:24" s="3" customFormat="1">
      <c r="C2104" s="11"/>
      <c r="E2104" s="11"/>
      <c r="F2104" s="11"/>
      <c r="G2104" s="11"/>
      <c r="H2104" s="209"/>
      <c r="I2104" s="210"/>
      <c r="J2104" s="210"/>
      <c r="K2104" s="11"/>
      <c r="L2104" s="11"/>
      <c r="M2104" s="11"/>
      <c r="P2104" s="4"/>
      <c r="Q2104" s="4"/>
      <c r="R2104" s="4"/>
      <c r="S2104" s="4"/>
      <c r="T2104" s="4"/>
      <c r="U2104" s="4"/>
      <c r="V2104" s="4"/>
      <c r="W2104" s="4"/>
      <c r="X2104" s="4"/>
    </row>
    <row r="2105" spans="3:24" s="3" customFormat="1">
      <c r="C2105" s="11"/>
      <c r="E2105" s="11"/>
      <c r="F2105" s="11"/>
      <c r="G2105" s="11"/>
      <c r="H2105" s="209"/>
      <c r="I2105" s="210"/>
      <c r="J2105" s="210"/>
      <c r="K2105" s="11"/>
      <c r="L2105" s="11"/>
      <c r="M2105" s="11"/>
      <c r="P2105" s="4"/>
      <c r="Q2105" s="4"/>
      <c r="R2105" s="4"/>
      <c r="S2105" s="4"/>
      <c r="T2105" s="4"/>
      <c r="U2105" s="4"/>
      <c r="V2105" s="4"/>
      <c r="W2105" s="4"/>
      <c r="X2105" s="4"/>
    </row>
    <row r="2106" spans="3:24" s="3" customFormat="1">
      <c r="C2106" s="11"/>
      <c r="E2106" s="11"/>
      <c r="F2106" s="11"/>
      <c r="G2106" s="11"/>
      <c r="H2106" s="209"/>
      <c r="I2106" s="210"/>
      <c r="J2106" s="210"/>
      <c r="K2106" s="11"/>
      <c r="L2106" s="11"/>
      <c r="M2106" s="11"/>
      <c r="P2106" s="4"/>
      <c r="Q2106" s="4"/>
      <c r="R2106" s="4"/>
      <c r="S2106" s="4"/>
      <c r="T2106" s="4"/>
      <c r="U2106" s="4"/>
      <c r="V2106" s="4"/>
      <c r="W2106" s="4"/>
      <c r="X2106" s="4"/>
    </row>
    <row r="2107" spans="3:24" s="3" customFormat="1">
      <c r="C2107" s="11"/>
      <c r="E2107" s="11"/>
      <c r="F2107" s="11"/>
      <c r="G2107" s="11"/>
      <c r="H2107" s="209"/>
      <c r="I2107" s="210"/>
      <c r="J2107" s="210"/>
      <c r="K2107" s="11"/>
      <c r="L2107" s="11"/>
      <c r="M2107" s="11"/>
      <c r="P2107" s="4"/>
      <c r="Q2107" s="4"/>
      <c r="R2107" s="4"/>
      <c r="S2107" s="4"/>
      <c r="T2107" s="4"/>
      <c r="U2107" s="4"/>
      <c r="V2107" s="4"/>
      <c r="W2107" s="4"/>
      <c r="X2107" s="4"/>
    </row>
    <row r="2108" spans="3:24" s="3" customFormat="1">
      <c r="C2108" s="11"/>
      <c r="E2108" s="11"/>
      <c r="F2108" s="11"/>
      <c r="G2108" s="11"/>
      <c r="H2108" s="209"/>
      <c r="I2108" s="210"/>
      <c r="J2108" s="210"/>
      <c r="K2108" s="11"/>
      <c r="L2108" s="11"/>
      <c r="M2108" s="11"/>
      <c r="P2108" s="4"/>
      <c r="Q2108" s="4"/>
      <c r="R2108" s="4"/>
      <c r="S2108" s="4"/>
      <c r="T2108" s="4"/>
      <c r="U2108" s="4"/>
      <c r="V2108" s="4"/>
      <c r="W2108" s="4"/>
      <c r="X2108" s="4"/>
    </row>
    <row r="2109" spans="3:24" s="3" customFormat="1">
      <c r="C2109" s="11"/>
      <c r="E2109" s="11"/>
      <c r="F2109" s="11"/>
      <c r="G2109" s="11"/>
      <c r="H2109" s="209"/>
      <c r="I2109" s="210"/>
      <c r="J2109" s="210"/>
      <c r="K2109" s="11"/>
      <c r="L2109" s="11"/>
      <c r="M2109" s="11"/>
      <c r="P2109" s="4"/>
      <c r="Q2109" s="4"/>
      <c r="R2109" s="4"/>
      <c r="S2109" s="4"/>
      <c r="T2109" s="4"/>
      <c r="U2109" s="4"/>
      <c r="V2109" s="4"/>
      <c r="W2109" s="4"/>
      <c r="X2109" s="4"/>
    </row>
    <row r="2110" spans="3:24" s="3" customFormat="1">
      <c r="C2110" s="11"/>
      <c r="E2110" s="11"/>
      <c r="F2110" s="11"/>
      <c r="G2110" s="11"/>
      <c r="H2110" s="209"/>
      <c r="I2110" s="210"/>
      <c r="J2110" s="210"/>
      <c r="K2110" s="11"/>
      <c r="L2110" s="11"/>
      <c r="M2110" s="11"/>
      <c r="P2110" s="4"/>
      <c r="Q2110" s="4"/>
      <c r="R2110" s="4"/>
      <c r="S2110" s="4"/>
      <c r="T2110" s="4"/>
      <c r="U2110" s="4"/>
      <c r="V2110" s="4"/>
      <c r="W2110" s="4"/>
      <c r="X2110" s="4"/>
    </row>
    <row r="2111" spans="3:24" s="3" customFormat="1">
      <c r="C2111" s="11"/>
      <c r="E2111" s="11"/>
      <c r="F2111" s="11"/>
      <c r="G2111" s="11"/>
      <c r="H2111" s="209"/>
      <c r="I2111" s="210"/>
      <c r="J2111" s="210"/>
      <c r="K2111" s="11"/>
      <c r="L2111" s="11"/>
      <c r="M2111" s="11"/>
      <c r="P2111" s="4"/>
      <c r="Q2111" s="4"/>
      <c r="R2111" s="4"/>
      <c r="S2111" s="4"/>
      <c r="T2111" s="4"/>
      <c r="U2111" s="4"/>
      <c r="V2111" s="4"/>
      <c r="W2111" s="4"/>
      <c r="X2111" s="4"/>
    </row>
    <row r="2112" spans="3:24" s="3" customFormat="1">
      <c r="C2112" s="11"/>
      <c r="E2112" s="11"/>
      <c r="F2112" s="11"/>
      <c r="G2112" s="11"/>
      <c r="H2112" s="209"/>
      <c r="I2112" s="210"/>
      <c r="J2112" s="210"/>
      <c r="K2112" s="11"/>
      <c r="L2112" s="11"/>
      <c r="M2112" s="11"/>
      <c r="P2112" s="4"/>
      <c r="Q2112" s="4"/>
      <c r="R2112" s="4"/>
      <c r="S2112" s="4"/>
      <c r="T2112" s="4"/>
      <c r="U2112" s="4"/>
      <c r="V2112" s="4"/>
      <c r="W2112" s="4"/>
      <c r="X2112" s="4"/>
    </row>
    <row r="2113" spans="3:24" s="3" customFormat="1">
      <c r="C2113" s="11"/>
      <c r="E2113" s="11"/>
      <c r="F2113" s="11"/>
      <c r="G2113" s="11"/>
      <c r="H2113" s="209"/>
      <c r="I2113" s="210"/>
      <c r="J2113" s="210"/>
      <c r="K2113" s="11"/>
      <c r="L2113" s="11"/>
      <c r="M2113" s="11"/>
      <c r="P2113" s="4"/>
      <c r="Q2113" s="4"/>
      <c r="R2113" s="4"/>
      <c r="S2113" s="4"/>
      <c r="T2113" s="4"/>
      <c r="U2113" s="4"/>
      <c r="V2113" s="4"/>
      <c r="W2113" s="4"/>
      <c r="X2113" s="4"/>
    </row>
    <row r="2114" spans="3:24" s="3" customFormat="1">
      <c r="C2114" s="11"/>
      <c r="E2114" s="11"/>
      <c r="F2114" s="11"/>
      <c r="G2114" s="11"/>
      <c r="H2114" s="209"/>
      <c r="I2114" s="210"/>
      <c r="J2114" s="210"/>
      <c r="K2114" s="11"/>
      <c r="L2114" s="11"/>
      <c r="M2114" s="11"/>
      <c r="P2114" s="4"/>
      <c r="Q2114" s="4"/>
      <c r="R2114" s="4"/>
      <c r="S2114" s="4"/>
      <c r="T2114" s="4"/>
      <c r="U2114" s="4"/>
      <c r="V2114" s="4"/>
      <c r="W2114" s="4"/>
      <c r="X2114" s="4"/>
    </row>
    <row r="2115" spans="3:24" s="3" customFormat="1">
      <c r="C2115" s="11"/>
      <c r="E2115" s="11"/>
      <c r="F2115" s="11"/>
      <c r="G2115" s="11"/>
      <c r="H2115" s="209"/>
      <c r="I2115" s="210"/>
      <c r="J2115" s="210"/>
      <c r="K2115" s="11"/>
      <c r="L2115" s="11"/>
      <c r="M2115" s="11"/>
      <c r="P2115" s="4"/>
      <c r="Q2115" s="4"/>
      <c r="R2115" s="4"/>
      <c r="S2115" s="4"/>
      <c r="T2115" s="4"/>
      <c r="U2115" s="4"/>
      <c r="V2115" s="4"/>
      <c r="W2115" s="4"/>
      <c r="X2115" s="4"/>
    </row>
    <row r="2116" spans="3:24" s="3" customFormat="1">
      <c r="C2116" s="11"/>
      <c r="E2116" s="11"/>
      <c r="F2116" s="11"/>
      <c r="G2116" s="11"/>
      <c r="H2116" s="209"/>
      <c r="I2116" s="210"/>
      <c r="J2116" s="210"/>
      <c r="K2116" s="11"/>
      <c r="L2116" s="11"/>
      <c r="M2116" s="11"/>
      <c r="P2116" s="4"/>
      <c r="Q2116" s="4"/>
      <c r="R2116" s="4"/>
      <c r="S2116" s="4"/>
      <c r="T2116" s="4"/>
      <c r="U2116" s="4"/>
      <c r="V2116" s="4"/>
      <c r="W2116" s="4"/>
      <c r="X2116" s="4"/>
    </row>
    <row r="2117" spans="3:24" s="3" customFormat="1">
      <c r="C2117" s="11"/>
      <c r="E2117" s="11"/>
      <c r="F2117" s="11"/>
      <c r="G2117" s="11"/>
      <c r="H2117" s="209"/>
      <c r="I2117" s="210"/>
      <c r="J2117" s="210"/>
      <c r="K2117" s="11"/>
      <c r="L2117" s="11"/>
      <c r="M2117" s="11"/>
      <c r="P2117" s="4"/>
      <c r="Q2117" s="4"/>
      <c r="R2117" s="4"/>
      <c r="S2117" s="4"/>
      <c r="T2117" s="4"/>
      <c r="U2117" s="4"/>
      <c r="V2117" s="4"/>
      <c r="W2117" s="4"/>
      <c r="X2117" s="4"/>
    </row>
    <row r="2118" spans="3:24" s="3" customFormat="1">
      <c r="C2118" s="11"/>
      <c r="E2118" s="11"/>
      <c r="F2118" s="11"/>
      <c r="G2118" s="11"/>
      <c r="H2118" s="209"/>
      <c r="I2118" s="210"/>
      <c r="J2118" s="210"/>
      <c r="K2118" s="11"/>
      <c r="L2118" s="11"/>
      <c r="M2118" s="11"/>
      <c r="P2118" s="4"/>
      <c r="Q2118" s="4"/>
      <c r="R2118" s="4"/>
      <c r="S2118" s="4"/>
      <c r="T2118" s="4"/>
      <c r="U2118" s="4"/>
      <c r="V2118" s="4"/>
      <c r="W2118" s="4"/>
      <c r="X2118" s="4"/>
    </row>
    <row r="2119" spans="3:24" s="3" customFormat="1">
      <c r="C2119" s="11"/>
      <c r="E2119" s="11"/>
      <c r="F2119" s="11"/>
      <c r="G2119" s="11"/>
      <c r="H2119" s="209"/>
      <c r="I2119" s="210"/>
      <c r="J2119" s="210"/>
      <c r="K2119" s="11"/>
      <c r="L2119" s="11"/>
      <c r="M2119" s="11"/>
      <c r="P2119" s="4"/>
      <c r="Q2119" s="4"/>
      <c r="R2119" s="4"/>
      <c r="S2119" s="4"/>
      <c r="T2119" s="4"/>
      <c r="U2119" s="4"/>
      <c r="V2119" s="4"/>
      <c r="W2119" s="4"/>
      <c r="X2119" s="4"/>
    </row>
    <row r="2120" spans="3:24" s="3" customFormat="1">
      <c r="C2120" s="11"/>
      <c r="E2120" s="11"/>
      <c r="F2120" s="11"/>
      <c r="G2120" s="11"/>
      <c r="H2120" s="209"/>
      <c r="I2120" s="210"/>
      <c r="J2120" s="210"/>
      <c r="K2120" s="11"/>
      <c r="L2120" s="11"/>
      <c r="M2120" s="11"/>
      <c r="P2120" s="4"/>
      <c r="Q2120" s="4"/>
      <c r="R2120" s="4"/>
      <c r="S2120" s="4"/>
      <c r="T2120" s="4"/>
      <c r="U2120" s="4"/>
      <c r="V2120" s="4"/>
      <c r="W2120" s="4"/>
      <c r="X2120" s="4"/>
    </row>
    <row r="2121" spans="3:24" s="3" customFormat="1">
      <c r="C2121" s="11"/>
      <c r="E2121" s="11"/>
      <c r="F2121" s="11"/>
      <c r="G2121" s="11"/>
      <c r="H2121" s="209"/>
      <c r="I2121" s="210"/>
      <c r="J2121" s="210"/>
      <c r="K2121" s="11"/>
      <c r="L2121" s="11"/>
      <c r="M2121" s="11"/>
      <c r="P2121" s="4"/>
      <c r="Q2121" s="4"/>
      <c r="R2121" s="4"/>
      <c r="S2121" s="4"/>
      <c r="T2121" s="4"/>
      <c r="U2121" s="4"/>
      <c r="V2121" s="4"/>
      <c r="W2121" s="4"/>
      <c r="X2121" s="4"/>
    </row>
    <row r="2122" spans="3:24" s="3" customFormat="1">
      <c r="C2122" s="11"/>
      <c r="E2122" s="11"/>
      <c r="F2122" s="11"/>
      <c r="G2122" s="11"/>
      <c r="H2122" s="209"/>
      <c r="I2122" s="210"/>
      <c r="J2122" s="210"/>
      <c r="K2122" s="11"/>
      <c r="L2122" s="11"/>
      <c r="M2122" s="11"/>
      <c r="P2122" s="4"/>
      <c r="Q2122" s="4"/>
      <c r="R2122" s="4"/>
      <c r="S2122" s="4"/>
      <c r="T2122" s="4"/>
      <c r="U2122" s="4"/>
      <c r="V2122" s="4"/>
      <c r="W2122" s="4"/>
      <c r="X2122" s="4"/>
    </row>
    <row r="2123" spans="3:24" s="3" customFormat="1">
      <c r="C2123" s="11"/>
      <c r="E2123" s="11"/>
      <c r="F2123" s="11"/>
      <c r="G2123" s="11"/>
      <c r="H2123" s="209"/>
      <c r="I2123" s="210"/>
      <c r="J2123" s="210"/>
      <c r="K2123" s="11"/>
      <c r="L2123" s="11"/>
      <c r="M2123" s="11"/>
      <c r="P2123" s="4"/>
      <c r="Q2123" s="4"/>
      <c r="R2123" s="4"/>
      <c r="S2123" s="4"/>
      <c r="T2123" s="4"/>
      <c r="U2123" s="4"/>
      <c r="V2123" s="4"/>
      <c r="W2123" s="4"/>
      <c r="X2123" s="4"/>
    </row>
    <row r="2124" spans="3:24" s="3" customFormat="1">
      <c r="C2124" s="11"/>
      <c r="E2124" s="11"/>
      <c r="F2124" s="11"/>
      <c r="G2124" s="11"/>
      <c r="H2124" s="209"/>
      <c r="I2124" s="210"/>
      <c r="J2124" s="210"/>
      <c r="K2124" s="11"/>
      <c r="L2124" s="11"/>
      <c r="M2124" s="11"/>
      <c r="P2124" s="4"/>
      <c r="Q2124" s="4"/>
      <c r="R2124" s="4"/>
      <c r="S2124" s="4"/>
      <c r="T2124" s="4"/>
      <c r="U2124" s="4"/>
      <c r="V2124" s="4"/>
      <c r="W2124" s="4"/>
      <c r="X2124" s="4"/>
    </row>
    <row r="2125" spans="3:24" s="3" customFormat="1">
      <c r="C2125" s="11"/>
      <c r="E2125" s="11"/>
      <c r="F2125" s="11"/>
      <c r="G2125" s="11"/>
      <c r="H2125" s="209"/>
      <c r="I2125" s="210"/>
      <c r="J2125" s="210"/>
      <c r="K2125" s="11"/>
      <c r="L2125" s="11"/>
      <c r="M2125" s="11"/>
      <c r="P2125" s="4"/>
      <c r="Q2125" s="4"/>
      <c r="R2125" s="4"/>
      <c r="S2125" s="4"/>
      <c r="T2125" s="4"/>
      <c r="U2125" s="4"/>
      <c r="V2125" s="4"/>
      <c r="W2125" s="4"/>
      <c r="X2125" s="4"/>
    </row>
    <row r="2126" spans="3:24" s="3" customFormat="1">
      <c r="C2126" s="11"/>
      <c r="E2126" s="11"/>
      <c r="F2126" s="11"/>
      <c r="G2126" s="11"/>
      <c r="H2126" s="209"/>
      <c r="I2126" s="210"/>
      <c r="J2126" s="210"/>
      <c r="K2126" s="11"/>
      <c r="L2126" s="11"/>
      <c r="M2126" s="11"/>
      <c r="P2126" s="4"/>
      <c r="Q2126" s="4"/>
      <c r="R2126" s="4"/>
      <c r="S2126" s="4"/>
      <c r="T2126" s="4"/>
      <c r="U2126" s="4"/>
      <c r="V2126" s="4"/>
      <c r="W2126" s="4"/>
      <c r="X2126" s="4"/>
    </row>
    <row r="2127" spans="3:24" s="3" customFormat="1">
      <c r="C2127" s="11"/>
      <c r="E2127" s="11"/>
      <c r="F2127" s="11"/>
      <c r="G2127" s="11"/>
      <c r="H2127" s="209"/>
      <c r="I2127" s="210"/>
      <c r="J2127" s="210"/>
      <c r="K2127" s="11"/>
      <c r="L2127" s="11"/>
      <c r="M2127" s="11"/>
      <c r="P2127" s="4"/>
      <c r="Q2127" s="4"/>
      <c r="R2127" s="4"/>
      <c r="S2127" s="4"/>
      <c r="T2127" s="4"/>
      <c r="U2127" s="4"/>
      <c r="V2127" s="4"/>
      <c r="W2127" s="4"/>
      <c r="X2127" s="4"/>
    </row>
    <row r="2128" spans="3:24" s="3" customFormat="1">
      <c r="C2128" s="11"/>
      <c r="E2128" s="11"/>
      <c r="F2128" s="11"/>
      <c r="G2128" s="11"/>
      <c r="H2128" s="209"/>
      <c r="I2128" s="210"/>
      <c r="J2128" s="210"/>
      <c r="K2128" s="11"/>
      <c r="L2128" s="11"/>
      <c r="M2128" s="11"/>
      <c r="P2128" s="4"/>
      <c r="Q2128" s="4"/>
      <c r="R2128" s="4"/>
      <c r="S2128" s="4"/>
      <c r="T2128" s="4"/>
      <c r="U2128" s="4"/>
      <c r="V2128" s="4"/>
      <c r="W2128" s="4"/>
      <c r="X2128" s="4"/>
    </row>
    <row r="2129" spans="3:24" s="3" customFormat="1">
      <c r="C2129" s="11"/>
      <c r="E2129" s="11"/>
      <c r="F2129" s="11"/>
      <c r="G2129" s="11"/>
      <c r="H2129" s="209"/>
      <c r="I2129" s="210"/>
      <c r="J2129" s="210"/>
      <c r="K2129" s="11"/>
      <c r="L2129" s="11"/>
      <c r="M2129" s="11"/>
      <c r="P2129" s="4"/>
      <c r="Q2129" s="4"/>
      <c r="R2129" s="4"/>
      <c r="S2129" s="4"/>
      <c r="T2129" s="4"/>
      <c r="U2129" s="4"/>
      <c r="V2129" s="4"/>
      <c r="W2129" s="4"/>
      <c r="X2129" s="4"/>
    </row>
    <row r="2130" spans="3:24" s="3" customFormat="1">
      <c r="C2130" s="11"/>
      <c r="E2130" s="11"/>
      <c r="F2130" s="11"/>
      <c r="G2130" s="11"/>
      <c r="H2130" s="209"/>
      <c r="I2130" s="210"/>
      <c r="J2130" s="210"/>
      <c r="K2130" s="11"/>
      <c r="L2130" s="11"/>
      <c r="M2130" s="11"/>
      <c r="P2130" s="4"/>
      <c r="Q2130" s="4"/>
      <c r="R2130" s="4"/>
      <c r="S2130" s="4"/>
      <c r="T2130" s="4"/>
      <c r="U2130" s="4"/>
      <c r="V2130" s="4"/>
      <c r="W2130" s="4"/>
      <c r="X2130" s="4"/>
    </row>
    <row r="2131" spans="3:24" s="3" customFormat="1">
      <c r="C2131" s="11"/>
      <c r="E2131" s="11"/>
      <c r="F2131" s="11"/>
      <c r="G2131" s="11"/>
      <c r="H2131" s="209"/>
      <c r="I2131" s="210"/>
      <c r="J2131" s="210"/>
      <c r="K2131" s="11"/>
      <c r="L2131" s="11"/>
      <c r="M2131" s="11"/>
      <c r="P2131" s="4"/>
      <c r="Q2131" s="4"/>
      <c r="R2131" s="4"/>
      <c r="S2131" s="4"/>
      <c r="T2131" s="4"/>
      <c r="U2131" s="4"/>
      <c r="V2131" s="4"/>
      <c r="W2131" s="4"/>
      <c r="X2131" s="4"/>
    </row>
    <row r="2132" spans="3:24" s="3" customFormat="1">
      <c r="C2132" s="11"/>
      <c r="E2132" s="11"/>
      <c r="F2132" s="11"/>
      <c r="G2132" s="11"/>
      <c r="H2132" s="209"/>
      <c r="I2132" s="210"/>
      <c r="J2132" s="210"/>
      <c r="K2132" s="11"/>
      <c r="L2132" s="11"/>
      <c r="M2132" s="11"/>
      <c r="P2132" s="4"/>
      <c r="Q2132" s="4"/>
      <c r="R2132" s="4"/>
      <c r="S2132" s="4"/>
      <c r="T2132" s="4"/>
      <c r="U2132" s="4"/>
      <c r="V2132" s="4"/>
      <c r="W2132" s="4"/>
      <c r="X2132" s="4"/>
    </row>
    <row r="2133" spans="3:24" s="3" customFormat="1">
      <c r="C2133" s="11"/>
      <c r="E2133" s="11"/>
      <c r="F2133" s="11"/>
      <c r="G2133" s="11"/>
      <c r="H2133" s="209"/>
      <c r="I2133" s="210"/>
      <c r="J2133" s="210"/>
      <c r="K2133" s="11"/>
      <c r="L2133" s="11"/>
      <c r="M2133" s="11"/>
      <c r="P2133" s="4"/>
      <c r="Q2133" s="4"/>
      <c r="R2133" s="4"/>
      <c r="S2133" s="4"/>
      <c r="T2133" s="4"/>
      <c r="U2133" s="4"/>
      <c r="V2133" s="4"/>
      <c r="W2133" s="4"/>
      <c r="X2133" s="4"/>
    </row>
    <row r="2134" spans="3:24" s="3" customFormat="1">
      <c r="C2134" s="11"/>
      <c r="E2134" s="11"/>
      <c r="F2134" s="11"/>
      <c r="G2134" s="11"/>
      <c r="H2134" s="209"/>
      <c r="I2134" s="210"/>
      <c r="J2134" s="210"/>
      <c r="K2134" s="11"/>
      <c r="L2134" s="11"/>
      <c r="M2134" s="11"/>
      <c r="P2134" s="4"/>
      <c r="Q2134" s="4"/>
      <c r="R2134" s="4"/>
      <c r="S2134" s="4"/>
      <c r="T2134" s="4"/>
      <c r="U2134" s="4"/>
      <c r="V2134" s="4"/>
      <c r="W2134" s="4"/>
      <c r="X2134" s="4"/>
    </row>
    <row r="2135" spans="3:24" s="3" customFormat="1">
      <c r="C2135" s="11"/>
      <c r="E2135" s="11"/>
      <c r="F2135" s="11"/>
      <c r="G2135" s="11"/>
      <c r="H2135" s="209"/>
      <c r="I2135" s="210"/>
      <c r="J2135" s="210"/>
      <c r="K2135" s="11"/>
      <c r="L2135" s="11"/>
      <c r="M2135" s="11"/>
      <c r="P2135" s="4"/>
      <c r="Q2135" s="4"/>
      <c r="R2135" s="4"/>
      <c r="S2135" s="4"/>
      <c r="T2135" s="4"/>
      <c r="U2135" s="4"/>
      <c r="V2135" s="4"/>
      <c r="W2135" s="4"/>
      <c r="X2135" s="4"/>
    </row>
    <row r="2136" spans="3:24" s="3" customFormat="1">
      <c r="C2136" s="11"/>
      <c r="E2136" s="11"/>
      <c r="F2136" s="11"/>
      <c r="G2136" s="11"/>
      <c r="H2136" s="209"/>
      <c r="I2136" s="210"/>
      <c r="J2136" s="210"/>
      <c r="K2136" s="11"/>
      <c r="L2136" s="11"/>
      <c r="M2136" s="11"/>
      <c r="P2136" s="4"/>
      <c r="Q2136" s="4"/>
      <c r="R2136" s="4"/>
      <c r="S2136" s="4"/>
      <c r="T2136" s="4"/>
      <c r="U2136" s="4"/>
      <c r="V2136" s="4"/>
      <c r="W2136" s="4"/>
      <c r="X2136" s="4"/>
    </row>
    <row r="2137" spans="3:24" s="3" customFormat="1">
      <c r="C2137" s="11"/>
      <c r="E2137" s="11"/>
      <c r="F2137" s="11"/>
      <c r="G2137" s="11"/>
      <c r="H2137" s="209"/>
      <c r="I2137" s="210"/>
      <c r="J2137" s="210"/>
      <c r="K2137" s="11"/>
      <c r="L2137" s="11"/>
      <c r="M2137" s="11"/>
      <c r="P2137" s="4"/>
      <c r="Q2137" s="4"/>
      <c r="R2137" s="4"/>
      <c r="S2137" s="4"/>
      <c r="T2137" s="4"/>
      <c r="U2137" s="4"/>
      <c r="V2137" s="4"/>
      <c r="W2137" s="4"/>
      <c r="X2137" s="4"/>
    </row>
    <row r="2138" spans="3:24" s="3" customFormat="1">
      <c r="C2138" s="11"/>
      <c r="E2138" s="11"/>
      <c r="F2138" s="11"/>
      <c r="G2138" s="11"/>
      <c r="H2138" s="209"/>
      <c r="I2138" s="210"/>
      <c r="J2138" s="210"/>
      <c r="K2138" s="11"/>
      <c r="L2138" s="11"/>
      <c r="M2138" s="11"/>
      <c r="P2138" s="4"/>
      <c r="Q2138" s="4"/>
      <c r="R2138" s="4"/>
      <c r="S2138" s="4"/>
      <c r="T2138" s="4"/>
      <c r="U2138" s="4"/>
      <c r="V2138" s="4"/>
      <c r="W2138" s="4"/>
      <c r="X2138" s="4"/>
    </row>
    <row r="2139" spans="3:24" s="3" customFormat="1">
      <c r="C2139" s="11"/>
      <c r="E2139" s="11"/>
      <c r="F2139" s="11"/>
      <c r="G2139" s="11"/>
      <c r="H2139" s="209"/>
      <c r="I2139" s="210"/>
      <c r="J2139" s="210"/>
      <c r="K2139" s="11"/>
      <c r="L2139" s="11"/>
      <c r="M2139" s="11"/>
      <c r="P2139" s="4"/>
      <c r="Q2139" s="4"/>
      <c r="R2139" s="4"/>
      <c r="S2139" s="4"/>
      <c r="T2139" s="4"/>
      <c r="U2139" s="4"/>
      <c r="V2139" s="4"/>
      <c r="W2139" s="4"/>
      <c r="X2139" s="4"/>
    </row>
    <row r="2140" spans="3:24" s="3" customFormat="1">
      <c r="C2140" s="11"/>
      <c r="E2140" s="11"/>
      <c r="F2140" s="11"/>
      <c r="G2140" s="11"/>
      <c r="H2140" s="209"/>
      <c r="I2140" s="210"/>
      <c r="J2140" s="210"/>
      <c r="K2140" s="11"/>
      <c r="L2140" s="11"/>
      <c r="M2140" s="11"/>
      <c r="P2140" s="4"/>
      <c r="Q2140" s="4"/>
      <c r="R2140" s="4"/>
      <c r="S2140" s="4"/>
      <c r="T2140" s="4"/>
      <c r="U2140" s="4"/>
      <c r="V2140" s="4"/>
      <c r="W2140" s="4"/>
      <c r="X2140" s="4"/>
    </row>
    <row r="2141" spans="3:24" s="3" customFormat="1">
      <c r="C2141" s="11"/>
      <c r="E2141" s="11"/>
      <c r="F2141" s="11"/>
      <c r="G2141" s="11"/>
      <c r="H2141" s="209"/>
      <c r="I2141" s="210"/>
      <c r="J2141" s="210"/>
      <c r="K2141" s="11"/>
      <c r="L2141" s="11"/>
      <c r="M2141" s="11"/>
      <c r="P2141" s="4"/>
      <c r="Q2141" s="4"/>
      <c r="R2141" s="4"/>
      <c r="S2141" s="4"/>
      <c r="T2141" s="4"/>
      <c r="U2141" s="4"/>
      <c r="V2141" s="4"/>
      <c r="W2141" s="4"/>
      <c r="X2141" s="4"/>
    </row>
    <row r="2142" spans="3:24" s="3" customFormat="1">
      <c r="C2142" s="11"/>
      <c r="E2142" s="11"/>
      <c r="F2142" s="11"/>
      <c r="G2142" s="11"/>
      <c r="H2142" s="209"/>
      <c r="I2142" s="210"/>
      <c r="J2142" s="210"/>
      <c r="K2142" s="11"/>
      <c r="L2142" s="11"/>
      <c r="M2142" s="11"/>
      <c r="P2142" s="4"/>
      <c r="Q2142" s="4"/>
      <c r="R2142" s="4"/>
      <c r="S2142" s="4"/>
      <c r="T2142" s="4"/>
      <c r="U2142" s="4"/>
      <c r="V2142" s="4"/>
      <c r="W2142" s="4"/>
      <c r="X2142" s="4"/>
    </row>
    <row r="2143" spans="3:24" s="3" customFormat="1">
      <c r="C2143" s="11"/>
      <c r="E2143" s="11"/>
      <c r="F2143" s="11"/>
      <c r="G2143" s="11"/>
      <c r="H2143" s="209"/>
      <c r="I2143" s="210"/>
      <c r="J2143" s="210"/>
      <c r="K2143" s="11"/>
      <c r="L2143" s="11"/>
      <c r="M2143" s="11"/>
      <c r="P2143" s="4"/>
      <c r="Q2143" s="4"/>
      <c r="R2143" s="4"/>
      <c r="S2143" s="4"/>
      <c r="T2143" s="4"/>
      <c r="U2143" s="4"/>
      <c r="V2143" s="4"/>
      <c r="W2143" s="4"/>
      <c r="X2143" s="4"/>
    </row>
    <row r="2144" spans="3:24" s="3" customFormat="1">
      <c r="C2144" s="11"/>
      <c r="E2144" s="11"/>
      <c r="F2144" s="11"/>
      <c r="G2144" s="11"/>
      <c r="H2144" s="209"/>
      <c r="I2144" s="210"/>
      <c r="J2144" s="210"/>
      <c r="K2144" s="11"/>
      <c r="L2144" s="11"/>
      <c r="M2144" s="11"/>
      <c r="P2144" s="4"/>
      <c r="Q2144" s="4"/>
      <c r="R2144" s="4"/>
      <c r="S2144" s="4"/>
      <c r="T2144" s="4"/>
      <c r="U2144" s="4"/>
      <c r="V2144" s="4"/>
      <c r="W2144" s="4"/>
      <c r="X2144" s="4"/>
    </row>
    <row r="2145" spans="3:24" s="3" customFormat="1">
      <c r="C2145" s="11"/>
      <c r="E2145" s="11"/>
      <c r="F2145" s="11"/>
      <c r="G2145" s="11"/>
      <c r="H2145" s="209"/>
      <c r="I2145" s="210"/>
      <c r="J2145" s="210"/>
      <c r="K2145" s="11"/>
      <c r="L2145" s="11"/>
      <c r="M2145" s="11"/>
      <c r="P2145" s="4"/>
      <c r="Q2145" s="4"/>
      <c r="R2145" s="4"/>
      <c r="S2145" s="4"/>
      <c r="T2145" s="4"/>
      <c r="U2145" s="4"/>
      <c r="V2145" s="4"/>
      <c r="W2145" s="4"/>
      <c r="X2145" s="4"/>
    </row>
    <row r="2146" spans="3:24" s="3" customFormat="1">
      <c r="C2146" s="11"/>
      <c r="E2146" s="11"/>
      <c r="F2146" s="11"/>
      <c r="G2146" s="11"/>
      <c r="H2146" s="209"/>
      <c r="I2146" s="210"/>
      <c r="J2146" s="210"/>
      <c r="K2146" s="11"/>
      <c r="L2146" s="11"/>
      <c r="M2146" s="11"/>
      <c r="P2146" s="4"/>
      <c r="Q2146" s="4"/>
      <c r="R2146" s="4"/>
      <c r="S2146" s="4"/>
      <c r="T2146" s="4"/>
      <c r="U2146" s="4"/>
      <c r="V2146" s="4"/>
      <c r="W2146" s="4"/>
      <c r="X2146" s="4"/>
    </row>
    <row r="2147" spans="3:24" s="3" customFormat="1">
      <c r="C2147" s="11"/>
      <c r="E2147" s="11"/>
      <c r="F2147" s="11"/>
      <c r="G2147" s="11"/>
      <c r="H2147" s="209"/>
      <c r="I2147" s="210"/>
      <c r="J2147" s="210"/>
      <c r="K2147" s="11"/>
      <c r="L2147" s="11"/>
      <c r="M2147" s="11"/>
      <c r="P2147" s="4"/>
      <c r="Q2147" s="4"/>
      <c r="R2147" s="4"/>
      <c r="S2147" s="4"/>
      <c r="T2147" s="4"/>
      <c r="U2147" s="4"/>
      <c r="V2147" s="4"/>
      <c r="W2147" s="4"/>
      <c r="X2147" s="4"/>
    </row>
    <row r="2148" spans="3:24" s="3" customFormat="1">
      <c r="C2148" s="11"/>
      <c r="E2148" s="11"/>
      <c r="F2148" s="11"/>
      <c r="G2148" s="11"/>
      <c r="H2148" s="209"/>
      <c r="I2148" s="210"/>
      <c r="J2148" s="210"/>
      <c r="K2148" s="11"/>
      <c r="L2148" s="11"/>
      <c r="M2148" s="11"/>
      <c r="P2148" s="4"/>
      <c r="Q2148" s="4"/>
      <c r="R2148" s="4"/>
      <c r="S2148" s="4"/>
      <c r="T2148" s="4"/>
      <c r="U2148" s="4"/>
      <c r="V2148" s="4"/>
      <c r="W2148" s="4"/>
      <c r="X2148" s="4"/>
    </row>
    <row r="2149" spans="3:24" s="3" customFormat="1">
      <c r="C2149" s="11"/>
      <c r="E2149" s="11"/>
      <c r="F2149" s="11"/>
      <c r="G2149" s="11"/>
      <c r="H2149" s="209"/>
      <c r="I2149" s="210"/>
      <c r="J2149" s="210"/>
      <c r="K2149" s="11"/>
      <c r="L2149" s="11"/>
      <c r="M2149" s="11"/>
      <c r="P2149" s="4"/>
      <c r="Q2149" s="4"/>
      <c r="R2149" s="4"/>
      <c r="S2149" s="4"/>
      <c r="T2149" s="4"/>
      <c r="U2149" s="4"/>
      <c r="V2149" s="4"/>
      <c r="W2149" s="4"/>
      <c r="X2149" s="4"/>
    </row>
    <row r="2150" spans="3:24" s="3" customFormat="1">
      <c r="C2150" s="11"/>
      <c r="E2150" s="11"/>
      <c r="F2150" s="11"/>
      <c r="G2150" s="11"/>
      <c r="H2150" s="209"/>
      <c r="I2150" s="210"/>
      <c r="J2150" s="210"/>
      <c r="K2150" s="11"/>
      <c r="L2150" s="11"/>
      <c r="M2150" s="11"/>
      <c r="P2150" s="4"/>
      <c r="Q2150" s="4"/>
      <c r="R2150" s="4"/>
      <c r="S2150" s="4"/>
      <c r="T2150" s="4"/>
      <c r="U2150" s="4"/>
      <c r="V2150" s="4"/>
      <c r="W2150" s="4"/>
      <c r="X2150" s="4"/>
    </row>
    <row r="2151" spans="3:24" s="3" customFormat="1">
      <c r="C2151" s="11"/>
      <c r="E2151" s="11"/>
      <c r="F2151" s="11"/>
      <c r="G2151" s="11"/>
      <c r="H2151" s="209"/>
      <c r="I2151" s="210"/>
      <c r="J2151" s="210"/>
      <c r="K2151" s="11"/>
      <c r="L2151" s="11"/>
      <c r="M2151" s="11"/>
      <c r="P2151" s="4"/>
      <c r="Q2151" s="4"/>
      <c r="R2151" s="4"/>
      <c r="S2151" s="4"/>
      <c r="T2151" s="4"/>
      <c r="U2151" s="4"/>
      <c r="V2151" s="4"/>
      <c r="W2151" s="4"/>
      <c r="X2151" s="4"/>
    </row>
    <row r="2152" spans="3:24" s="3" customFormat="1">
      <c r="C2152" s="11"/>
      <c r="E2152" s="11"/>
      <c r="F2152" s="11"/>
      <c r="G2152" s="11"/>
      <c r="H2152" s="209"/>
      <c r="I2152" s="210"/>
      <c r="J2152" s="210"/>
      <c r="K2152" s="11"/>
      <c r="L2152" s="11"/>
      <c r="M2152" s="11"/>
      <c r="P2152" s="4"/>
      <c r="Q2152" s="4"/>
      <c r="R2152" s="4"/>
      <c r="S2152" s="4"/>
      <c r="T2152" s="4"/>
      <c r="U2152" s="4"/>
      <c r="V2152" s="4"/>
      <c r="W2152" s="4"/>
      <c r="X2152" s="4"/>
    </row>
    <row r="2153" spans="3:24" s="3" customFormat="1">
      <c r="C2153" s="11"/>
      <c r="E2153" s="11"/>
      <c r="F2153" s="11"/>
      <c r="G2153" s="11"/>
      <c r="H2153" s="209"/>
      <c r="I2153" s="210"/>
      <c r="J2153" s="210"/>
      <c r="K2153" s="11"/>
      <c r="L2153" s="11"/>
      <c r="M2153" s="11"/>
      <c r="P2153" s="4"/>
      <c r="Q2153" s="4"/>
      <c r="R2153" s="4"/>
      <c r="S2153" s="4"/>
      <c r="T2153" s="4"/>
      <c r="U2153" s="4"/>
      <c r="V2153" s="4"/>
      <c r="W2153" s="4"/>
      <c r="X2153" s="4"/>
    </row>
    <row r="2154" spans="3:24" s="3" customFormat="1">
      <c r="C2154" s="11"/>
      <c r="E2154" s="11"/>
      <c r="F2154" s="11"/>
      <c r="G2154" s="11"/>
      <c r="H2154" s="209"/>
      <c r="I2154" s="210"/>
      <c r="J2154" s="210"/>
      <c r="K2154" s="11"/>
      <c r="L2154" s="11"/>
      <c r="M2154" s="11"/>
      <c r="P2154" s="4"/>
      <c r="Q2154" s="4"/>
      <c r="R2154" s="4"/>
      <c r="S2154" s="4"/>
      <c r="T2154" s="4"/>
      <c r="U2154" s="4"/>
      <c r="V2154" s="4"/>
      <c r="W2154" s="4"/>
      <c r="X2154" s="4"/>
    </row>
    <row r="2155" spans="3:24" s="3" customFormat="1">
      <c r="C2155" s="11"/>
      <c r="E2155" s="11"/>
      <c r="F2155" s="11"/>
      <c r="G2155" s="11"/>
      <c r="H2155" s="209"/>
      <c r="I2155" s="210"/>
      <c r="J2155" s="210"/>
      <c r="K2155" s="11"/>
      <c r="L2155" s="11"/>
      <c r="M2155" s="11"/>
      <c r="P2155" s="4"/>
      <c r="Q2155" s="4"/>
      <c r="R2155" s="4"/>
      <c r="S2155" s="4"/>
      <c r="T2155" s="4"/>
      <c r="U2155" s="4"/>
      <c r="V2155" s="4"/>
      <c r="W2155" s="4"/>
      <c r="X2155" s="4"/>
    </row>
    <row r="2156" spans="3:24" s="3" customFormat="1">
      <c r="C2156" s="11"/>
      <c r="E2156" s="11"/>
      <c r="F2156" s="11"/>
      <c r="G2156" s="11"/>
      <c r="H2156" s="209"/>
      <c r="I2156" s="210"/>
      <c r="J2156" s="210"/>
      <c r="K2156" s="11"/>
      <c r="L2156" s="11"/>
      <c r="M2156" s="11"/>
      <c r="P2156" s="4"/>
      <c r="Q2156" s="4"/>
      <c r="R2156" s="4"/>
      <c r="S2156" s="4"/>
      <c r="T2156" s="4"/>
      <c r="U2156" s="4"/>
      <c r="V2156" s="4"/>
      <c r="W2156" s="4"/>
      <c r="X2156" s="4"/>
    </row>
    <row r="2157" spans="3:24" s="3" customFormat="1">
      <c r="C2157" s="11"/>
      <c r="E2157" s="11"/>
      <c r="F2157" s="11"/>
      <c r="G2157" s="11"/>
      <c r="H2157" s="209"/>
      <c r="I2157" s="210"/>
      <c r="J2157" s="210"/>
      <c r="K2157" s="11"/>
      <c r="L2157" s="11"/>
      <c r="M2157" s="11"/>
      <c r="P2157" s="4"/>
      <c r="Q2157" s="4"/>
      <c r="R2157" s="4"/>
      <c r="S2157" s="4"/>
      <c r="T2157" s="4"/>
      <c r="U2157" s="4"/>
      <c r="V2157" s="4"/>
      <c r="W2157" s="4"/>
      <c r="X2157" s="4"/>
    </row>
    <row r="2158" spans="3:24" s="3" customFormat="1">
      <c r="C2158" s="11"/>
      <c r="E2158" s="11"/>
      <c r="F2158" s="11"/>
      <c r="G2158" s="11"/>
      <c r="H2158" s="209"/>
      <c r="I2158" s="210"/>
      <c r="J2158" s="210"/>
      <c r="K2158" s="11"/>
      <c r="L2158" s="11"/>
      <c r="M2158" s="11"/>
      <c r="P2158" s="4"/>
      <c r="Q2158" s="4"/>
      <c r="R2158" s="4"/>
      <c r="S2158" s="4"/>
      <c r="T2158" s="4"/>
      <c r="U2158" s="4"/>
      <c r="V2158" s="4"/>
      <c r="W2158" s="4"/>
      <c r="X2158" s="4"/>
    </row>
    <row r="2159" spans="3:24" s="3" customFormat="1">
      <c r="C2159" s="11"/>
      <c r="E2159" s="11"/>
      <c r="F2159" s="11"/>
      <c r="G2159" s="11"/>
      <c r="H2159" s="209"/>
      <c r="I2159" s="210"/>
      <c r="J2159" s="210"/>
      <c r="K2159" s="11"/>
      <c r="L2159" s="11"/>
      <c r="M2159" s="11"/>
      <c r="P2159" s="4"/>
      <c r="Q2159" s="4"/>
      <c r="R2159" s="4"/>
      <c r="S2159" s="4"/>
      <c r="T2159" s="4"/>
      <c r="U2159" s="4"/>
      <c r="V2159" s="4"/>
      <c r="W2159" s="4"/>
      <c r="X2159" s="4"/>
    </row>
    <row r="2160" spans="3:24" s="3" customFormat="1">
      <c r="C2160" s="11"/>
      <c r="E2160" s="11"/>
      <c r="F2160" s="11"/>
      <c r="G2160" s="11"/>
      <c r="H2160" s="209"/>
      <c r="I2160" s="210"/>
      <c r="J2160" s="210"/>
      <c r="K2160" s="11"/>
      <c r="L2160" s="11"/>
      <c r="M2160" s="11"/>
      <c r="P2160" s="4"/>
      <c r="Q2160" s="4"/>
      <c r="R2160" s="4"/>
      <c r="S2160" s="4"/>
      <c r="T2160" s="4"/>
      <c r="U2160" s="4"/>
      <c r="V2160" s="4"/>
      <c r="W2160" s="4"/>
      <c r="X2160" s="4"/>
    </row>
    <row r="2161" spans="3:24" s="3" customFormat="1">
      <c r="C2161" s="11"/>
      <c r="E2161" s="11"/>
      <c r="F2161" s="11"/>
      <c r="G2161" s="11"/>
      <c r="H2161" s="209"/>
      <c r="I2161" s="210"/>
      <c r="J2161" s="210"/>
      <c r="K2161" s="11"/>
      <c r="L2161" s="11"/>
      <c r="M2161" s="11"/>
      <c r="P2161" s="4"/>
      <c r="Q2161" s="4"/>
      <c r="R2161" s="4"/>
      <c r="S2161" s="4"/>
      <c r="T2161" s="4"/>
      <c r="U2161" s="4"/>
      <c r="V2161" s="4"/>
      <c r="W2161" s="4"/>
      <c r="X2161" s="4"/>
    </row>
    <row r="2162" spans="3:24" s="3" customFormat="1">
      <c r="C2162" s="11"/>
      <c r="E2162" s="11"/>
      <c r="F2162" s="11"/>
      <c r="G2162" s="11"/>
      <c r="H2162" s="209"/>
      <c r="I2162" s="210"/>
      <c r="J2162" s="210"/>
      <c r="K2162" s="11"/>
      <c r="L2162" s="11"/>
      <c r="M2162" s="11"/>
      <c r="P2162" s="4"/>
      <c r="Q2162" s="4"/>
      <c r="R2162" s="4"/>
      <c r="S2162" s="4"/>
      <c r="T2162" s="4"/>
      <c r="U2162" s="4"/>
      <c r="V2162" s="4"/>
      <c r="W2162" s="4"/>
      <c r="X2162" s="4"/>
    </row>
    <row r="2163" spans="3:24" s="3" customFormat="1">
      <c r="C2163" s="11"/>
      <c r="E2163" s="11"/>
      <c r="F2163" s="11"/>
      <c r="G2163" s="11"/>
      <c r="H2163" s="209"/>
      <c r="I2163" s="210"/>
      <c r="J2163" s="210"/>
      <c r="K2163" s="11"/>
      <c r="L2163" s="11"/>
      <c r="M2163" s="11"/>
      <c r="P2163" s="4"/>
      <c r="Q2163" s="4"/>
      <c r="R2163" s="4"/>
      <c r="S2163" s="4"/>
      <c r="T2163" s="4"/>
      <c r="U2163" s="4"/>
      <c r="V2163" s="4"/>
      <c r="W2163" s="4"/>
      <c r="X2163" s="4"/>
    </row>
    <row r="2164" spans="3:24" s="3" customFormat="1">
      <c r="C2164" s="11"/>
      <c r="E2164" s="11"/>
      <c r="F2164" s="11"/>
      <c r="G2164" s="11"/>
      <c r="H2164" s="209"/>
      <c r="I2164" s="210"/>
      <c r="J2164" s="210"/>
      <c r="K2164" s="11"/>
      <c r="L2164" s="11"/>
      <c r="M2164" s="11"/>
      <c r="P2164" s="4"/>
      <c r="Q2164" s="4"/>
      <c r="R2164" s="4"/>
      <c r="S2164" s="4"/>
      <c r="T2164" s="4"/>
      <c r="U2164" s="4"/>
      <c r="V2164" s="4"/>
      <c r="W2164" s="4"/>
      <c r="X2164" s="4"/>
    </row>
    <row r="2165" spans="3:24" s="3" customFormat="1">
      <c r="C2165" s="11"/>
      <c r="E2165" s="11"/>
      <c r="F2165" s="11"/>
      <c r="G2165" s="11"/>
      <c r="H2165" s="209"/>
      <c r="I2165" s="210"/>
      <c r="J2165" s="210"/>
      <c r="K2165" s="11"/>
      <c r="L2165" s="11"/>
      <c r="M2165" s="11"/>
      <c r="P2165" s="4"/>
      <c r="Q2165" s="4"/>
      <c r="R2165" s="4"/>
      <c r="S2165" s="4"/>
      <c r="T2165" s="4"/>
      <c r="U2165" s="4"/>
      <c r="V2165" s="4"/>
      <c r="W2165" s="4"/>
      <c r="X2165" s="4"/>
    </row>
    <row r="2166" spans="3:24" s="3" customFormat="1">
      <c r="C2166" s="11"/>
      <c r="E2166" s="11"/>
      <c r="F2166" s="11"/>
      <c r="G2166" s="11"/>
      <c r="H2166" s="209"/>
      <c r="I2166" s="210"/>
      <c r="J2166" s="210"/>
      <c r="K2166" s="11"/>
      <c r="L2166" s="11"/>
      <c r="M2166" s="11"/>
      <c r="P2166" s="4"/>
      <c r="Q2166" s="4"/>
      <c r="R2166" s="4"/>
      <c r="S2166" s="4"/>
      <c r="T2166" s="4"/>
      <c r="U2166" s="4"/>
      <c r="V2166" s="4"/>
      <c r="W2166" s="4"/>
      <c r="X2166" s="4"/>
    </row>
    <row r="2167" spans="3:24" s="3" customFormat="1">
      <c r="C2167" s="11"/>
      <c r="E2167" s="11"/>
      <c r="F2167" s="11"/>
      <c r="G2167" s="11"/>
      <c r="H2167" s="209"/>
      <c r="I2167" s="210"/>
      <c r="J2167" s="210"/>
      <c r="K2167" s="11"/>
      <c r="L2167" s="11"/>
      <c r="M2167" s="11"/>
      <c r="P2167" s="4"/>
      <c r="Q2167" s="4"/>
      <c r="R2167" s="4"/>
      <c r="S2167" s="4"/>
      <c r="T2167" s="4"/>
      <c r="U2167" s="4"/>
      <c r="V2167" s="4"/>
      <c r="W2167" s="4"/>
      <c r="X2167" s="4"/>
    </row>
    <row r="2168" spans="3:24" s="3" customFormat="1">
      <c r="C2168" s="11"/>
      <c r="E2168" s="11"/>
      <c r="F2168" s="11"/>
      <c r="G2168" s="11"/>
      <c r="H2168" s="209"/>
      <c r="I2168" s="210"/>
      <c r="J2168" s="210"/>
      <c r="K2168" s="11"/>
      <c r="L2168" s="11"/>
      <c r="M2168" s="11"/>
      <c r="P2168" s="4"/>
      <c r="Q2168" s="4"/>
      <c r="R2168" s="4"/>
      <c r="S2168" s="4"/>
      <c r="T2168" s="4"/>
      <c r="U2168" s="4"/>
      <c r="V2168" s="4"/>
      <c r="W2168" s="4"/>
      <c r="X2168" s="4"/>
    </row>
    <row r="2169" spans="3:24" s="3" customFormat="1">
      <c r="C2169" s="11"/>
      <c r="E2169" s="11"/>
      <c r="F2169" s="11"/>
      <c r="G2169" s="11"/>
      <c r="H2169" s="209"/>
      <c r="I2169" s="210"/>
      <c r="J2169" s="210"/>
      <c r="K2169" s="11"/>
      <c r="L2169" s="11"/>
      <c r="M2169" s="11"/>
      <c r="P2169" s="4"/>
      <c r="Q2169" s="4"/>
      <c r="R2169" s="4"/>
      <c r="S2169" s="4"/>
      <c r="T2169" s="4"/>
      <c r="U2169" s="4"/>
      <c r="V2169" s="4"/>
      <c r="W2169" s="4"/>
      <c r="X2169" s="4"/>
    </row>
    <row r="2170" spans="3:24" s="3" customFormat="1">
      <c r="C2170" s="11"/>
      <c r="E2170" s="11"/>
      <c r="F2170" s="11"/>
      <c r="G2170" s="11"/>
      <c r="H2170" s="209"/>
      <c r="I2170" s="210"/>
      <c r="J2170" s="210"/>
      <c r="K2170" s="11"/>
      <c r="L2170" s="11"/>
      <c r="M2170" s="11"/>
      <c r="P2170" s="4"/>
      <c r="Q2170" s="4"/>
      <c r="R2170" s="4"/>
      <c r="S2170" s="4"/>
      <c r="T2170" s="4"/>
      <c r="U2170" s="4"/>
      <c r="V2170" s="4"/>
      <c r="W2170" s="4"/>
      <c r="X2170" s="4"/>
    </row>
    <row r="2171" spans="3:24" s="3" customFormat="1">
      <c r="C2171" s="11"/>
      <c r="E2171" s="11"/>
      <c r="F2171" s="11"/>
      <c r="G2171" s="11"/>
      <c r="H2171" s="209"/>
      <c r="I2171" s="210"/>
      <c r="J2171" s="210"/>
      <c r="K2171" s="11"/>
      <c r="L2171" s="11"/>
      <c r="M2171" s="11"/>
      <c r="P2171" s="4"/>
      <c r="Q2171" s="4"/>
      <c r="R2171" s="4"/>
      <c r="S2171" s="4"/>
      <c r="T2171" s="4"/>
      <c r="U2171" s="4"/>
      <c r="V2171" s="4"/>
      <c r="W2171" s="4"/>
      <c r="X2171" s="4"/>
    </row>
    <row r="2172" spans="3:24" s="3" customFormat="1">
      <c r="C2172" s="11"/>
      <c r="E2172" s="11"/>
      <c r="F2172" s="11"/>
      <c r="G2172" s="11"/>
      <c r="H2172" s="209"/>
      <c r="I2172" s="210"/>
      <c r="J2172" s="210"/>
      <c r="K2172" s="11"/>
      <c r="L2172" s="11"/>
      <c r="M2172" s="11"/>
      <c r="P2172" s="4"/>
      <c r="Q2172" s="4"/>
      <c r="R2172" s="4"/>
      <c r="S2172" s="4"/>
      <c r="T2172" s="4"/>
      <c r="U2172" s="4"/>
      <c r="V2172" s="4"/>
      <c r="W2172" s="4"/>
      <c r="X2172" s="4"/>
    </row>
    <row r="2173" spans="3:24" s="3" customFormat="1">
      <c r="C2173" s="11"/>
      <c r="E2173" s="11"/>
      <c r="F2173" s="11"/>
      <c r="G2173" s="11"/>
      <c r="H2173" s="209"/>
      <c r="I2173" s="210"/>
      <c r="J2173" s="210"/>
      <c r="K2173" s="11"/>
      <c r="L2173" s="11"/>
      <c r="M2173" s="11"/>
      <c r="P2173" s="4"/>
      <c r="Q2173" s="4"/>
      <c r="R2173" s="4"/>
      <c r="S2173" s="4"/>
      <c r="T2173" s="4"/>
      <c r="U2173" s="4"/>
      <c r="V2173" s="4"/>
      <c r="W2173" s="4"/>
      <c r="X2173" s="4"/>
    </row>
    <row r="2174" spans="3:24" s="3" customFormat="1">
      <c r="C2174" s="11"/>
      <c r="E2174" s="11"/>
      <c r="F2174" s="11"/>
      <c r="G2174" s="11"/>
      <c r="H2174" s="209"/>
      <c r="I2174" s="210"/>
      <c r="J2174" s="210"/>
      <c r="K2174" s="11"/>
      <c r="L2174" s="11"/>
      <c r="M2174" s="11"/>
      <c r="P2174" s="4"/>
      <c r="Q2174" s="4"/>
      <c r="R2174" s="4"/>
      <c r="S2174" s="4"/>
      <c r="T2174" s="4"/>
      <c r="U2174" s="4"/>
      <c r="V2174" s="4"/>
      <c r="W2174" s="4"/>
      <c r="X2174" s="4"/>
    </row>
    <row r="2175" spans="3:24" s="3" customFormat="1">
      <c r="C2175" s="11"/>
      <c r="E2175" s="11"/>
      <c r="F2175" s="11"/>
      <c r="G2175" s="11"/>
      <c r="H2175" s="209"/>
      <c r="I2175" s="210"/>
      <c r="J2175" s="210"/>
      <c r="K2175" s="11"/>
      <c r="L2175" s="11"/>
      <c r="M2175" s="11"/>
      <c r="P2175" s="4"/>
      <c r="Q2175" s="4"/>
      <c r="R2175" s="4"/>
      <c r="S2175" s="4"/>
      <c r="T2175" s="4"/>
      <c r="U2175" s="4"/>
      <c r="V2175" s="4"/>
      <c r="W2175" s="4"/>
      <c r="X2175" s="4"/>
    </row>
    <row r="2176" spans="3:24" s="3" customFormat="1">
      <c r="C2176" s="11"/>
      <c r="E2176" s="11"/>
      <c r="F2176" s="11"/>
      <c r="G2176" s="11"/>
      <c r="H2176" s="209"/>
      <c r="I2176" s="210"/>
      <c r="J2176" s="210"/>
      <c r="K2176" s="11"/>
      <c r="L2176" s="11"/>
      <c r="M2176" s="11"/>
      <c r="P2176" s="4"/>
      <c r="Q2176" s="4"/>
      <c r="R2176" s="4"/>
      <c r="S2176" s="4"/>
      <c r="T2176" s="4"/>
      <c r="U2176" s="4"/>
      <c r="V2176" s="4"/>
      <c r="W2176" s="4"/>
      <c r="X2176" s="4"/>
    </row>
    <row r="2177" spans="3:24" s="3" customFormat="1">
      <c r="C2177" s="11"/>
      <c r="E2177" s="11"/>
      <c r="F2177" s="11"/>
      <c r="G2177" s="11"/>
      <c r="H2177" s="209"/>
      <c r="I2177" s="210"/>
      <c r="J2177" s="210"/>
      <c r="K2177" s="11"/>
      <c r="L2177" s="11"/>
      <c r="M2177" s="11"/>
      <c r="P2177" s="4"/>
      <c r="Q2177" s="4"/>
      <c r="R2177" s="4"/>
      <c r="S2177" s="4"/>
      <c r="T2177" s="4"/>
      <c r="U2177" s="4"/>
      <c r="V2177" s="4"/>
      <c r="W2177" s="4"/>
      <c r="X2177" s="4"/>
    </row>
    <row r="2178" spans="3:24" s="3" customFormat="1">
      <c r="C2178" s="11"/>
      <c r="E2178" s="11"/>
      <c r="F2178" s="11"/>
      <c r="G2178" s="11"/>
      <c r="H2178" s="209"/>
      <c r="I2178" s="210"/>
      <c r="J2178" s="210"/>
      <c r="K2178" s="11"/>
      <c r="L2178" s="11"/>
      <c r="M2178" s="11"/>
      <c r="P2178" s="4"/>
      <c r="Q2178" s="4"/>
      <c r="R2178" s="4"/>
      <c r="S2178" s="4"/>
      <c r="T2178" s="4"/>
      <c r="U2178" s="4"/>
      <c r="V2178" s="4"/>
      <c r="W2178" s="4"/>
      <c r="X2178" s="4"/>
    </row>
    <row r="2179" spans="3:24" s="3" customFormat="1">
      <c r="C2179" s="11"/>
      <c r="E2179" s="11"/>
      <c r="F2179" s="11"/>
      <c r="G2179" s="11"/>
      <c r="H2179" s="209"/>
      <c r="I2179" s="210"/>
      <c r="J2179" s="210"/>
      <c r="K2179" s="11"/>
      <c r="L2179" s="11"/>
      <c r="M2179" s="11"/>
      <c r="P2179" s="4"/>
      <c r="Q2179" s="4"/>
      <c r="R2179" s="4"/>
      <c r="S2179" s="4"/>
      <c r="T2179" s="4"/>
      <c r="U2179" s="4"/>
      <c r="V2179" s="4"/>
      <c r="W2179" s="4"/>
      <c r="X2179" s="4"/>
    </row>
    <row r="2180" spans="3:24" s="3" customFormat="1">
      <c r="C2180" s="11"/>
      <c r="E2180" s="11"/>
      <c r="F2180" s="11"/>
      <c r="G2180" s="11"/>
      <c r="H2180" s="209"/>
      <c r="I2180" s="210"/>
      <c r="J2180" s="210"/>
      <c r="K2180" s="11"/>
      <c r="L2180" s="11"/>
      <c r="M2180" s="11"/>
      <c r="P2180" s="4"/>
      <c r="Q2180" s="4"/>
      <c r="R2180" s="4"/>
      <c r="S2180" s="4"/>
      <c r="T2180" s="4"/>
      <c r="U2180" s="4"/>
      <c r="V2180" s="4"/>
      <c r="W2180" s="4"/>
      <c r="X2180" s="4"/>
    </row>
    <row r="2181" spans="3:24" s="3" customFormat="1">
      <c r="C2181" s="11"/>
      <c r="E2181" s="11"/>
      <c r="F2181" s="11"/>
      <c r="G2181" s="11"/>
      <c r="H2181" s="209"/>
      <c r="I2181" s="210"/>
      <c r="J2181" s="210"/>
      <c r="K2181" s="11"/>
      <c r="L2181" s="11"/>
      <c r="M2181" s="11"/>
      <c r="P2181" s="4"/>
      <c r="Q2181" s="4"/>
      <c r="R2181" s="4"/>
      <c r="S2181" s="4"/>
      <c r="T2181" s="4"/>
      <c r="U2181" s="4"/>
      <c r="V2181" s="4"/>
      <c r="W2181" s="4"/>
      <c r="X2181" s="4"/>
    </row>
    <row r="2182" spans="3:24" s="3" customFormat="1">
      <c r="C2182" s="11"/>
      <c r="E2182" s="11"/>
      <c r="F2182" s="11"/>
      <c r="G2182" s="11"/>
      <c r="H2182" s="209"/>
      <c r="I2182" s="210"/>
      <c r="J2182" s="210"/>
      <c r="K2182" s="11"/>
      <c r="L2182" s="11"/>
      <c r="M2182" s="11"/>
      <c r="P2182" s="4"/>
      <c r="Q2182" s="4"/>
      <c r="R2182" s="4"/>
      <c r="S2182" s="4"/>
      <c r="T2182" s="4"/>
      <c r="U2182" s="4"/>
      <c r="V2182" s="4"/>
      <c r="W2182" s="4"/>
      <c r="X2182" s="4"/>
    </row>
    <row r="2183" spans="3:24" s="3" customFormat="1">
      <c r="C2183" s="11"/>
      <c r="E2183" s="11"/>
      <c r="F2183" s="11"/>
      <c r="G2183" s="11"/>
      <c r="H2183" s="209"/>
      <c r="I2183" s="210"/>
      <c r="J2183" s="210"/>
      <c r="K2183" s="11"/>
      <c r="L2183" s="11"/>
      <c r="M2183" s="11"/>
      <c r="P2183" s="4"/>
      <c r="Q2183" s="4"/>
      <c r="R2183" s="4"/>
      <c r="S2183" s="4"/>
      <c r="T2183" s="4"/>
      <c r="U2183" s="4"/>
      <c r="V2183" s="4"/>
      <c r="W2183" s="4"/>
      <c r="X2183" s="4"/>
    </row>
    <row r="2184" spans="3:24" s="3" customFormat="1">
      <c r="C2184" s="11"/>
      <c r="E2184" s="11"/>
      <c r="F2184" s="11"/>
      <c r="G2184" s="11"/>
      <c r="H2184" s="209"/>
      <c r="I2184" s="210"/>
      <c r="J2184" s="210"/>
      <c r="K2184" s="11"/>
      <c r="L2184" s="11"/>
      <c r="M2184" s="11"/>
      <c r="P2184" s="4"/>
      <c r="Q2184" s="4"/>
      <c r="R2184" s="4"/>
      <c r="S2184" s="4"/>
      <c r="T2184" s="4"/>
      <c r="U2184" s="4"/>
      <c r="V2184" s="4"/>
      <c r="W2184" s="4"/>
      <c r="X2184" s="4"/>
    </row>
    <row r="2185" spans="3:24" s="3" customFormat="1">
      <c r="C2185" s="11"/>
      <c r="E2185" s="11"/>
      <c r="F2185" s="11"/>
      <c r="G2185" s="11"/>
      <c r="H2185" s="209"/>
      <c r="I2185" s="210"/>
      <c r="J2185" s="210"/>
      <c r="K2185" s="11"/>
      <c r="L2185" s="11"/>
      <c r="M2185" s="11"/>
      <c r="P2185" s="4"/>
      <c r="Q2185" s="4"/>
      <c r="R2185" s="4"/>
      <c r="S2185" s="4"/>
      <c r="T2185" s="4"/>
      <c r="U2185" s="4"/>
      <c r="V2185" s="4"/>
      <c r="W2185" s="4"/>
      <c r="X2185" s="4"/>
    </row>
    <row r="2186" spans="3:24" s="3" customFormat="1">
      <c r="C2186" s="11"/>
      <c r="E2186" s="11"/>
      <c r="F2186" s="11"/>
      <c r="G2186" s="11"/>
      <c r="H2186" s="209"/>
      <c r="I2186" s="210"/>
      <c r="J2186" s="210"/>
      <c r="K2186" s="11"/>
      <c r="L2186" s="11"/>
      <c r="M2186" s="11"/>
      <c r="P2186" s="4"/>
      <c r="Q2186" s="4"/>
      <c r="R2186" s="4"/>
      <c r="S2186" s="4"/>
      <c r="T2186" s="4"/>
      <c r="U2186" s="4"/>
      <c r="V2186" s="4"/>
      <c r="W2186" s="4"/>
      <c r="X2186" s="4"/>
    </row>
    <row r="2187" spans="3:24" s="3" customFormat="1">
      <c r="C2187" s="11"/>
      <c r="E2187" s="11"/>
      <c r="F2187" s="11"/>
      <c r="G2187" s="11"/>
      <c r="H2187" s="209"/>
      <c r="I2187" s="210"/>
      <c r="J2187" s="210"/>
      <c r="K2187" s="11"/>
      <c r="L2187" s="11"/>
      <c r="M2187" s="11"/>
      <c r="P2187" s="4"/>
      <c r="Q2187" s="4"/>
      <c r="R2187" s="4"/>
      <c r="S2187" s="4"/>
      <c r="T2187" s="4"/>
      <c r="U2187" s="4"/>
      <c r="V2187" s="4"/>
      <c r="W2187" s="4"/>
      <c r="X2187" s="4"/>
    </row>
    <row r="2188" spans="3:24" s="3" customFormat="1">
      <c r="C2188" s="11"/>
      <c r="E2188" s="11"/>
      <c r="F2188" s="11"/>
      <c r="G2188" s="11"/>
      <c r="H2188" s="209"/>
      <c r="I2188" s="210"/>
      <c r="J2188" s="210"/>
      <c r="K2188" s="11"/>
      <c r="L2188" s="11"/>
      <c r="M2188" s="11"/>
      <c r="P2188" s="4"/>
      <c r="Q2188" s="4"/>
      <c r="R2188" s="4"/>
      <c r="S2188" s="4"/>
      <c r="T2188" s="4"/>
      <c r="U2188" s="4"/>
      <c r="V2188" s="4"/>
      <c r="W2188" s="4"/>
      <c r="X2188" s="4"/>
    </row>
    <row r="2189" spans="3:24" s="3" customFormat="1">
      <c r="C2189" s="11"/>
      <c r="E2189" s="11"/>
      <c r="F2189" s="11"/>
      <c r="G2189" s="11"/>
      <c r="H2189" s="209"/>
      <c r="I2189" s="210"/>
      <c r="J2189" s="210"/>
      <c r="K2189" s="11"/>
      <c r="L2189" s="11"/>
      <c r="M2189" s="11"/>
      <c r="P2189" s="4"/>
      <c r="Q2189" s="4"/>
      <c r="R2189" s="4"/>
      <c r="S2189" s="4"/>
      <c r="T2189" s="4"/>
      <c r="U2189" s="4"/>
      <c r="V2189" s="4"/>
      <c r="W2189" s="4"/>
      <c r="X2189" s="4"/>
    </row>
    <row r="2190" spans="3:24" s="3" customFormat="1">
      <c r="C2190" s="11"/>
      <c r="E2190" s="11"/>
      <c r="F2190" s="11"/>
      <c r="G2190" s="11"/>
      <c r="H2190" s="209"/>
      <c r="I2190" s="210"/>
      <c r="J2190" s="210"/>
      <c r="K2190" s="11"/>
      <c r="L2190" s="11"/>
      <c r="M2190" s="11"/>
      <c r="P2190" s="4"/>
      <c r="Q2190" s="4"/>
      <c r="R2190" s="4"/>
      <c r="S2190" s="4"/>
      <c r="T2190" s="4"/>
      <c r="U2190" s="4"/>
      <c r="V2190" s="4"/>
      <c r="W2190" s="4"/>
      <c r="X2190" s="4"/>
    </row>
    <row r="2191" spans="3:24" s="3" customFormat="1">
      <c r="C2191" s="11"/>
      <c r="E2191" s="11"/>
      <c r="F2191" s="11"/>
      <c r="G2191" s="11"/>
      <c r="H2191" s="209"/>
      <c r="I2191" s="210"/>
      <c r="J2191" s="210"/>
      <c r="K2191" s="11"/>
      <c r="L2191" s="11"/>
      <c r="M2191" s="11"/>
      <c r="P2191" s="4"/>
      <c r="Q2191" s="4"/>
      <c r="R2191" s="4"/>
      <c r="S2191" s="4"/>
      <c r="T2191" s="4"/>
      <c r="U2191" s="4"/>
      <c r="V2191" s="4"/>
      <c r="W2191" s="4"/>
      <c r="X2191" s="4"/>
    </row>
    <row r="2192" spans="3:24" s="3" customFormat="1">
      <c r="C2192" s="11"/>
      <c r="E2192" s="11"/>
      <c r="F2192" s="11"/>
      <c r="G2192" s="11"/>
      <c r="H2192" s="209"/>
      <c r="I2192" s="210"/>
      <c r="J2192" s="210"/>
      <c r="K2192" s="11"/>
      <c r="L2192" s="11"/>
      <c r="M2192" s="11"/>
      <c r="P2192" s="4"/>
      <c r="Q2192" s="4"/>
      <c r="R2192" s="4"/>
      <c r="S2192" s="4"/>
      <c r="T2192" s="4"/>
      <c r="U2192" s="4"/>
      <c r="V2192" s="4"/>
      <c r="W2192" s="4"/>
      <c r="X2192" s="4"/>
    </row>
    <row r="2193" spans="3:24" s="3" customFormat="1">
      <c r="C2193" s="11"/>
      <c r="E2193" s="11"/>
      <c r="F2193" s="11"/>
      <c r="G2193" s="11"/>
      <c r="H2193" s="209"/>
      <c r="I2193" s="210"/>
      <c r="J2193" s="210"/>
      <c r="K2193" s="11"/>
      <c r="L2193" s="11"/>
      <c r="M2193" s="11"/>
      <c r="P2193" s="4"/>
      <c r="Q2193" s="4"/>
      <c r="R2193" s="4"/>
      <c r="S2193" s="4"/>
      <c r="T2193" s="4"/>
      <c r="U2193" s="4"/>
      <c r="V2193" s="4"/>
      <c r="W2193" s="4"/>
      <c r="X2193" s="4"/>
    </row>
    <row r="2194" spans="3:24" s="3" customFormat="1">
      <c r="C2194" s="11"/>
      <c r="E2194" s="11"/>
      <c r="F2194" s="11"/>
      <c r="G2194" s="11"/>
      <c r="H2194" s="209"/>
      <c r="I2194" s="210"/>
      <c r="J2194" s="210"/>
      <c r="K2194" s="11"/>
      <c r="L2194" s="11"/>
      <c r="M2194" s="11"/>
      <c r="P2194" s="4"/>
      <c r="Q2194" s="4"/>
      <c r="R2194" s="4"/>
      <c r="S2194" s="4"/>
      <c r="T2194" s="4"/>
      <c r="U2194" s="4"/>
      <c r="V2194" s="4"/>
      <c r="W2194" s="4"/>
      <c r="X2194" s="4"/>
    </row>
    <row r="2195" spans="3:24" s="3" customFormat="1">
      <c r="C2195" s="11"/>
      <c r="E2195" s="11"/>
      <c r="F2195" s="11"/>
      <c r="G2195" s="11"/>
      <c r="H2195" s="209"/>
      <c r="I2195" s="210"/>
      <c r="J2195" s="210"/>
      <c r="K2195" s="11"/>
      <c r="L2195" s="11"/>
      <c r="M2195" s="11"/>
      <c r="P2195" s="4"/>
      <c r="Q2195" s="4"/>
      <c r="R2195" s="4"/>
      <c r="S2195" s="4"/>
      <c r="T2195" s="4"/>
      <c r="U2195" s="4"/>
      <c r="V2195" s="4"/>
      <c r="W2195" s="4"/>
      <c r="X2195" s="4"/>
    </row>
    <row r="2196" spans="3:24" s="3" customFormat="1">
      <c r="C2196" s="11"/>
      <c r="E2196" s="11"/>
      <c r="F2196" s="11"/>
      <c r="G2196" s="11"/>
      <c r="H2196" s="209"/>
      <c r="I2196" s="210"/>
      <c r="J2196" s="210"/>
      <c r="K2196" s="11"/>
      <c r="L2196" s="11"/>
      <c r="M2196" s="11"/>
      <c r="P2196" s="4"/>
      <c r="Q2196" s="4"/>
      <c r="R2196" s="4"/>
      <c r="S2196" s="4"/>
      <c r="T2196" s="4"/>
      <c r="U2196" s="4"/>
      <c r="V2196" s="4"/>
      <c r="W2196" s="4"/>
      <c r="X2196" s="4"/>
    </row>
    <row r="2197" spans="3:24" s="3" customFormat="1">
      <c r="C2197" s="11"/>
      <c r="E2197" s="11"/>
      <c r="F2197" s="11"/>
      <c r="G2197" s="11"/>
      <c r="H2197" s="209"/>
      <c r="I2197" s="210"/>
      <c r="J2197" s="210"/>
      <c r="K2197" s="11"/>
      <c r="L2197" s="11"/>
      <c r="M2197" s="11"/>
      <c r="P2197" s="4"/>
      <c r="Q2197" s="4"/>
      <c r="R2197" s="4"/>
      <c r="S2197" s="4"/>
      <c r="T2197" s="4"/>
      <c r="U2197" s="4"/>
      <c r="V2197" s="4"/>
      <c r="W2197" s="4"/>
      <c r="X2197" s="4"/>
    </row>
    <row r="2198" spans="3:24" s="3" customFormat="1">
      <c r="C2198" s="11"/>
      <c r="E2198" s="11"/>
      <c r="F2198" s="11"/>
      <c r="G2198" s="11"/>
      <c r="H2198" s="209"/>
      <c r="I2198" s="210"/>
      <c r="J2198" s="210"/>
      <c r="K2198" s="11"/>
      <c r="L2198" s="11"/>
      <c r="M2198" s="11"/>
      <c r="P2198" s="4"/>
      <c r="Q2198" s="4"/>
      <c r="R2198" s="4"/>
      <c r="S2198" s="4"/>
      <c r="T2198" s="4"/>
      <c r="U2198" s="4"/>
      <c r="V2198" s="4"/>
      <c r="W2198" s="4"/>
      <c r="X2198" s="4"/>
    </row>
    <row r="2199" spans="3:24" s="3" customFormat="1">
      <c r="C2199" s="11"/>
      <c r="E2199" s="11"/>
      <c r="F2199" s="11"/>
      <c r="G2199" s="11"/>
      <c r="H2199" s="209"/>
      <c r="I2199" s="210"/>
      <c r="J2199" s="210"/>
      <c r="K2199" s="11"/>
      <c r="L2199" s="11"/>
      <c r="M2199" s="11"/>
      <c r="P2199" s="4"/>
      <c r="Q2199" s="4"/>
      <c r="R2199" s="4"/>
      <c r="S2199" s="4"/>
      <c r="T2199" s="4"/>
      <c r="U2199" s="4"/>
      <c r="V2199" s="4"/>
      <c r="W2199" s="4"/>
      <c r="X2199" s="4"/>
    </row>
    <row r="2200" spans="3:24" s="3" customFormat="1">
      <c r="C2200" s="11"/>
      <c r="E2200" s="11"/>
      <c r="F2200" s="11"/>
      <c r="G2200" s="11"/>
      <c r="H2200" s="209"/>
      <c r="I2200" s="210"/>
      <c r="J2200" s="210"/>
      <c r="K2200" s="11"/>
      <c r="L2200" s="11"/>
      <c r="M2200" s="11"/>
      <c r="P2200" s="4"/>
      <c r="Q2200" s="4"/>
      <c r="R2200" s="4"/>
      <c r="S2200" s="4"/>
      <c r="T2200" s="4"/>
      <c r="U2200" s="4"/>
      <c r="V2200" s="4"/>
      <c r="W2200" s="4"/>
      <c r="X2200" s="4"/>
    </row>
    <row r="2201" spans="3:24" s="3" customFormat="1">
      <c r="C2201" s="11"/>
      <c r="E2201" s="11"/>
      <c r="F2201" s="11"/>
      <c r="G2201" s="11"/>
      <c r="H2201" s="209"/>
      <c r="I2201" s="210"/>
      <c r="J2201" s="210"/>
      <c r="K2201" s="11"/>
      <c r="L2201" s="11"/>
      <c r="M2201" s="11"/>
      <c r="P2201" s="4"/>
      <c r="Q2201" s="4"/>
      <c r="R2201" s="4"/>
      <c r="S2201" s="4"/>
      <c r="T2201" s="4"/>
      <c r="U2201" s="4"/>
      <c r="V2201" s="4"/>
      <c r="W2201" s="4"/>
      <c r="X2201" s="4"/>
    </row>
    <row r="2202" spans="3:24" s="3" customFormat="1">
      <c r="C2202" s="11"/>
      <c r="E2202" s="11"/>
      <c r="F2202" s="11"/>
      <c r="G2202" s="11"/>
      <c r="H2202" s="209"/>
      <c r="I2202" s="210"/>
      <c r="J2202" s="210"/>
      <c r="K2202" s="11"/>
      <c r="L2202" s="11"/>
      <c r="M2202" s="11"/>
      <c r="P2202" s="4"/>
      <c r="Q2202" s="4"/>
      <c r="R2202" s="4"/>
      <c r="S2202" s="4"/>
      <c r="T2202" s="4"/>
      <c r="U2202" s="4"/>
      <c r="V2202" s="4"/>
      <c r="W2202" s="4"/>
      <c r="X2202" s="4"/>
    </row>
    <row r="2203" spans="3:24" s="3" customFormat="1">
      <c r="C2203" s="11"/>
      <c r="E2203" s="11"/>
      <c r="F2203" s="11"/>
      <c r="G2203" s="11"/>
      <c r="H2203" s="209"/>
      <c r="I2203" s="210"/>
      <c r="J2203" s="210"/>
      <c r="K2203" s="11"/>
      <c r="L2203" s="11"/>
      <c r="M2203" s="11"/>
      <c r="P2203" s="4"/>
      <c r="Q2203" s="4"/>
      <c r="R2203" s="4"/>
      <c r="S2203" s="4"/>
      <c r="T2203" s="4"/>
      <c r="U2203" s="4"/>
      <c r="V2203" s="4"/>
      <c r="W2203" s="4"/>
      <c r="X2203" s="4"/>
    </row>
    <row r="2204" spans="3:24" s="3" customFormat="1">
      <c r="C2204" s="11"/>
      <c r="E2204" s="11"/>
      <c r="F2204" s="11"/>
      <c r="G2204" s="11"/>
      <c r="H2204" s="209"/>
      <c r="I2204" s="210"/>
      <c r="J2204" s="210"/>
      <c r="K2204" s="11"/>
      <c r="L2204" s="11"/>
      <c r="M2204" s="11"/>
      <c r="P2204" s="4"/>
      <c r="Q2204" s="4"/>
      <c r="R2204" s="4"/>
      <c r="S2204" s="4"/>
      <c r="T2204" s="4"/>
      <c r="U2204" s="4"/>
      <c r="V2204" s="4"/>
      <c r="W2204" s="4"/>
      <c r="X2204" s="4"/>
    </row>
    <row r="2205" spans="3:24" s="3" customFormat="1">
      <c r="C2205" s="11"/>
      <c r="E2205" s="11"/>
      <c r="F2205" s="11"/>
      <c r="G2205" s="11"/>
      <c r="H2205" s="209"/>
      <c r="I2205" s="210"/>
      <c r="J2205" s="210"/>
      <c r="K2205" s="11"/>
      <c r="L2205" s="11"/>
      <c r="M2205" s="11"/>
      <c r="P2205" s="4"/>
      <c r="Q2205" s="4"/>
      <c r="R2205" s="4"/>
      <c r="S2205" s="4"/>
      <c r="T2205" s="4"/>
      <c r="U2205" s="4"/>
      <c r="V2205" s="4"/>
      <c r="W2205" s="4"/>
      <c r="X2205" s="4"/>
    </row>
    <row r="2206" spans="3:24" s="3" customFormat="1">
      <c r="C2206" s="11"/>
      <c r="E2206" s="11"/>
      <c r="F2206" s="11"/>
      <c r="G2206" s="11"/>
      <c r="H2206" s="209"/>
      <c r="I2206" s="210"/>
      <c r="J2206" s="210"/>
      <c r="K2206" s="11"/>
      <c r="L2206" s="11"/>
      <c r="M2206" s="11"/>
      <c r="P2206" s="4"/>
      <c r="Q2206" s="4"/>
      <c r="R2206" s="4"/>
      <c r="S2206" s="4"/>
      <c r="T2206" s="4"/>
      <c r="U2206" s="4"/>
      <c r="V2206" s="4"/>
      <c r="W2206" s="4"/>
      <c r="X2206" s="4"/>
    </row>
    <row r="2207" spans="3:24" s="3" customFormat="1">
      <c r="C2207" s="11"/>
      <c r="E2207" s="11"/>
      <c r="F2207" s="11"/>
      <c r="G2207" s="11"/>
      <c r="H2207" s="209"/>
      <c r="I2207" s="210"/>
      <c r="J2207" s="210"/>
      <c r="K2207" s="11"/>
      <c r="L2207" s="11"/>
      <c r="M2207" s="11"/>
      <c r="P2207" s="4"/>
      <c r="Q2207" s="4"/>
      <c r="R2207" s="4"/>
      <c r="S2207" s="4"/>
      <c r="T2207" s="4"/>
      <c r="U2207" s="4"/>
      <c r="V2207" s="4"/>
      <c r="W2207" s="4"/>
      <c r="X2207" s="4"/>
    </row>
    <row r="2208" spans="3:24" s="3" customFormat="1">
      <c r="C2208" s="11"/>
      <c r="E2208" s="11"/>
      <c r="F2208" s="11"/>
      <c r="G2208" s="11"/>
      <c r="H2208" s="209"/>
      <c r="I2208" s="210"/>
      <c r="J2208" s="210"/>
      <c r="K2208" s="11"/>
      <c r="L2208" s="11"/>
      <c r="M2208" s="11"/>
      <c r="P2208" s="4"/>
      <c r="Q2208" s="4"/>
      <c r="R2208" s="4"/>
      <c r="S2208" s="4"/>
      <c r="T2208" s="4"/>
      <c r="U2208" s="4"/>
      <c r="V2208" s="4"/>
      <c r="W2208" s="4"/>
      <c r="X2208" s="4"/>
    </row>
    <row r="2209" spans="3:24" s="3" customFormat="1">
      <c r="C2209" s="11"/>
      <c r="E2209" s="11"/>
      <c r="F2209" s="11"/>
      <c r="G2209" s="11"/>
      <c r="H2209" s="209"/>
      <c r="I2209" s="210"/>
      <c r="J2209" s="210"/>
      <c r="K2209" s="11"/>
      <c r="L2209" s="11"/>
      <c r="M2209" s="11"/>
      <c r="P2209" s="4"/>
      <c r="Q2209" s="4"/>
      <c r="R2209" s="4"/>
      <c r="S2209" s="4"/>
      <c r="T2209" s="4"/>
      <c r="U2209" s="4"/>
      <c r="V2209" s="4"/>
      <c r="W2209" s="4"/>
      <c r="X2209" s="4"/>
    </row>
    <row r="2210" spans="3:24" s="3" customFormat="1">
      <c r="C2210" s="11"/>
      <c r="E2210" s="11"/>
      <c r="F2210" s="11"/>
      <c r="G2210" s="11"/>
      <c r="H2210" s="209"/>
      <c r="I2210" s="210"/>
      <c r="J2210" s="210"/>
      <c r="K2210" s="11"/>
      <c r="L2210" s="11"/>
      <c r="M2210" s="11"/>
      <c r="P2210" s="4"/>
      <c r="Q2210" s="4"/>
      <c r="R2210" s="4"/>
      <c r="S2210" s="4"/>
      <c r="T2210" s="4"/>
      <c r="U2210" s="4"/>
      <c r="V2210" s="4"/>
      <c r="W2210" s="4"/>
      <c r="X2210" s="4"/>
    </row>
    <row r="2211" spans="3:24" s="3" customFormat="1">
      <c r="C2211" s="11"/>
      <c r="E2211" s="11"/>
      <c r="F2211" s="11"/>
      <c r="G2211" s="11"/>
      <c r="H2211" s="209"/>
      <c r="I2211" s="210"/>
      <c r="J2211" s="210"/>
      <c r="K2211" s="11"/>
      <c r="L2211" s="11"/>
      <c r="M2211" s="11"/>
      <c r="P2211" s="4"/>
      <c r="Q2211" s="4"/>
      <c r="R2211" s="4"/>
      <c r="S2211" s="4"/>
      <c r="T2211" s="4"/>
      <c r="U2211" s="4"/>
      <c r="V2211" s="4"/>
      <c r="W2211" s="4"/>
      <c r="X2211" s="4"/>
    </row>
    <row r="2212" spans="3:24" s="3" customFormat="1">
      <c r="C2212" s="11"/>
      <c r="E2212" s="11"/>
      <c r="F2212" s="11"/>
      <c r="G2212" s="11"/>
      <c r="H2212" s="209"/>
      <c r="I2212" s="210"/>
      <c r="J2212" s="210"/>
      <c r="K2212" s="11"/>
      <c r="L2212" s="11"/>
      <c r="M2212" s="11"/>
      <c r="P2212" s="4"/>
      <c r="Q2212" s="4"/>
      <c r="R2212" s="4"/>
      <c r="S2212" s="4"/>
      <c r="T2212" s="4"/>
      <c r="U2212" s="4"/>
      <c r="V2212" s="4"/>
      <c r="W2212" s="4"/>
      <c r="X2212" s="4"/>
    </row>
    <row r="2213" spans="3:24" s="3" customFormat="1">
      <c r="C2213" s="11"/>
      <c r="E2213" s="11"/>
      <c r="F2213" s="11"/>
      <c r="G2213" s="11"/>
      <c r="H2213" s="209"/>
      <c r="I2213" s="210"/>
      <c r="J2213" s="210"/>
      <c r="K2213" s="11"/>
      <c r="L2213" s="11"/>
      <c r="M2213" s="11"/>
      <c r="P2213" s="4"/>
      <c r="Q2213" s="4"/>
      <c r="R2213" s="4"/>
      <c r="S2213" s="4"/>
      <c r="T2213" s="4"/>
      <c r="U2213" s="4"/>
      <c r="V2213" s="4"/>
      <c r="W2213" s="4"/>
      <c r="X2213" s="4"/>
    </row>
    <row r="2214" spans="3:24" s="3" customFormat="1">
      <c r="C2214" s="11"/>
      <c r="E2214" s="11"/>
      <c r="F2214" s="11"/>
      <c r="G2214" s="11"/>
      <c r="H2214" s="209"/>
      <c r="I2214" s="210"/>
      <c r="J2214" s="210"/>
      <c r="K2214" s="11"/>
      <c r="L2214" s="11"/>
      <c r="M2214" s="11"/>
      <c r="P2214" s="4"/>
      <c r="Q2214" s="4"/>
      <c r="R2214" s="4"/>
      <c r="S2214" s="4"/>
      <c r="T2214" s="4"/>
      <c r="U2214" s="4"/>
      <c r="V2214" s="4"/>
      <c r="W2214" s="4"/>
      <c r="X2214" s="4"/>
    </row>
    <row r="2215" spans="3:24" s="3" customFormat="1">
      <c r="C2215" s="11"/>
      <c r="E2215" s="11"/>
      <c r="F2215" s="11"/>
      <c r="G2215" s="11"/>
      <c r="H2215" s="209"/>
      <c r="I2215" s="210"/>
      <c r="J2215" s="210"/>
      <c r="K2215" s="11"/>
      <c r="L2215" s="11"/>
      <c r="M2215" s="11"/>
      <c r="P2215" s="4"/>
      <c r="Q2215" s="4"/>
      <c r="R2215" s="4"/>
      <c r="S2215" s="4"/>
      <c r="T2215" s="4"/>
      <c r="U2215" s="4"/>
      <c r="V2215" s="4"/>
      <c r="W2215" s="4"/>
      <c r="X2215" s="4"/>
    </row>
    <row r="2216" spans="3:24" s="3" customFormat="1">
      <c r="C2216" s="11"/>
      <c r="E2216" s="11"/>
      <c r="F2216" s="11"/>
      <c r="G2216" s="11"/>
      <c r="H2216" s="209"/>
      <c r="I2216" s="210"/>
      <c r="J2216" s="210"/>
      <c r="K2216" s="11"/>
      <c r="L2216" s="11"/>
      <c r="M2216" s="11"/>
      <c r="P2216" s="4"/>
      <c r="Q2216" s="4"/>
      <c r="R2216" s="4"/>
      <c r="S2216" s="4"/>
      <c r="T2216" s="4"/>
      <c r="U2216" s="4"/>
      <c r="V2216" s="4"/>
      <c r="W2216" s="4"/>
      <c r="X2216" s="4"/>
    </row>
    <row r="2217" spans="3:24" s="3" customFormat="1">
      <c r="C2217" s="11"/>
      <c r="E2217" s="11"/>
      <c r="F2217" s="11"/>
      <c r="G2217" s="11"/>
      <c r="H2217" s="209"/>
      <c r="I2217" s="210"/>
      <c r="J2217" s="210"/>
      <c r="K2217" s="11"/>
      <c r="L2217" s="11"/>
      <c r="M2217" s="11"/>
      <c r="P2217" s="4"/>
      <c r="Q2217" s="4"/>
      <c r="R2217" s="4"/>
      <c r="S2217" s="4"/>
      <c r="T2217" s="4"/>
      <c r="U2217" s="4"/>
      <c r="V2217" s="4"/>
      <c r="W2217" s="4"/>
      <c r="X2217" s="4"/>
    </row>
    <row r="2218" spans="3:24" s="3" customFormat="1">
      <c r="C2218" s="11"/>
      <c r="E2218" s="11"/>
      <c r="F2218" s="11"/>
      <c r="G2218" s="11"/>
      <c r="H2218" s="209"/>
      <c r="I2218" s="210"/>
      <c r="J2218" s="210"/>
      <c r="K2218" s="11"/>
      <c r="L2218" s="11"/>
      <c r="M2218" s="11"/>
      <c r="P2218" s="4"/>
      <c r="Q2218" s="4"/>
      <c r="R2218" s="4"/>
      <c r="S2218" s="4"/>
      <c r="T2218" s="4"/>
      <c r="U2218" s="4"/>
      <c r="V2218" s="4"/>
      <c r="W2218" s="4"/>
      <c r="X2218" s="4"/>
    </row>
    <row r="2219" spans="3:24" s="3" customFormat="1">
      <c r="C2219" s="11"/>
      <c r="E2219" s="11"/>
      <c r="F2219" s="11"/>
      <c r="G2219" s="11"/>
      <c r="H2219" s="209"/>
      <c r="I2219" s="210"/>
      <c r="J2219" s="210"/>
      <c r="K2219" s="11"/>
      <c r="L2219" s="11"/>
      <c r="M2219" s="11"/>
      <c r="P2219" s="4"/>
      <c r="Q2219" s="4"/>
      <c r="R2219" s="4"/>
      <c r="S2219" s="4"/>
      <c r="T2219" s="4"/>
      <c r="U2219" s="4"/>
      <c r="V2219" s="4"/>
      <c r="W2219" s="4"/>
      <c r="X2219" s="4"/>
    </row>
    <row r="2220" spans="3:24" s="3" customFormat="1">
      <c r="C2220" s="11"/>
      <c r="E2220" s="11"/>
      <c r="F2220" s="11"/>
      <c r="G2220" s="11"/>
      <c r="H2220" s="209"/>
      <c r="I2220" s="210"/>
      <c r="J2220" s="210"/>
      <c r="K2220" s="11"/>
      <c r="L2220" s="11"/>
      <c r="M2220" s="11"/>
      <c r="P2220" s="4"/>
      <c r="Q2220" s="4"/>
      <c r="R2220" s="4"/>
      <c r="S2220" s="4"/>
      <c r="T2220" s="4"/>
      <c r="U2220" s="4"/>
      <c r="V2220" s="4"/>
      <c r="W2220" s="4"/>
      <c r="X2220" s="4"/>
    </row>
    <row r="2221" spans="3:24" s="3" customFormat="1">
      <c r="C2221" s="11"/>
      <c r="E2221" s="11"/>
      <c r="F2221" s="11"/>
      <c r="G2221" s="11"/>
      <c r="H2221" s="209"/>
      <c r="I2221" s="210"/>
      <c r="J2221" s="210"/>
      <c r="K2221" s="11"/>
      <c r="L2221" s="11"/>
      <c r="M2221" s="11"/>
      <c r="P2221" s="4"/>
      <c r="Q2221" s="4"/>
      <c r="R2221" s="4"/>
      <c r="S2221" s="4"/>
      <c r="T2221" s="4"/>
      <c r="U2221" s="4"/>
      <c r="V2221" s="4"/>
      <c r="W2221" s="4"/>
      <c r="X2221" s="4"/>
    </row>
    <row r="2222" spans="3:24" s="3" customFormat="1">
      <c r="C2222" s="11"/>
      <c r="E2222" s="11"/>
      <c r="F2222" s="11"/>
      <c r="G2222" s="11"/>
      <c r="H2222" s="209"/>
      <c r="I2222" s="210"/>
      <c r="J2222" s="210"/>
      <c r="K2222" s="11"/>
      <c r="L2222" s="11"/>
      <c r="M2222" s="11"/>
      <c r="P2222" s="4"/>
      <c r="Q2222" s="4"/>
      <c r="R2222" s="4"/>
      <c r="S2222" s="4"/>
      <c r="T2222" s="4"/>
      <c r="U2222" s="4"/>
      <c r="V2222" s="4"/>
      <c r="W2222" s="4"/>
      <c r="X2222" s="4"/>
    </row>
    <row r="2223" spans="3:24" s="3" customFormat="1">
      <c r="C2223" s="11"/>
      <c r="E2223" s="11"/>
      <c r="F2223" s="11"/>
      <c r="G2223" s="11"/>
      <c r="H2223" s="209"/>
      <c r="I2223" s="210"/>
      <c r="J2223" s="210"/>
      <c r="K2223" s="11"/>
      <c r="L2223" s="11"/>
      <c r="M2223" s="11"/>
      <c r="P2223" s="4"/>
      <c r="Q2223" s="4"/>
      <c r="R2223" s="4"/>
      <c r="S2223" s="4"/>
      <c r="T2223" s="4"/>
      <c r="U2223" s="4"/>
      <c r="V2223" s="4"/>
      <c r="W2223" s="4"/>
      <c r="X2223" s="4"/>
    </row>
    <row r="2224" spans="3:24" s="3" customFormat="1">
      <c r="C2224" s="11"/>
      <c r="E2224" s="11"/>
      <c r="F2224" s="11"/>
      <c r="G2224" s="11"/>
      <c r="H2224" s="209"/>
      <c r="I2224" s="210"/>
      <c r="J2224" s="210"/>
      <c r="K2224" s="11"/>
      <c r="L2224" s="11"/>
      <c r="M2224" s="11"/>
      <c r="P2224" s="4"/>
      <c r="Q2224" s="4"/>
      <c r="R2224" s="4"/>
      <c r="S2224" s="4"/>
      <c r="T2224" s="4"/>
      <c r="U2224" s="4"/>
      <c r="V2224" s="4"/>
      <c r="W2224" s="4"/>
      <c r="X2224" s="4"/>
    </row>
    <row r="2225" spans="3:24" s="3" customFormat="1">
      <c r="C2225" s="11"/>
      <c r="E2225" s="11"/>
      <c r="F2225" s="11"/>
      <c r="G2225" s="11"/>
      <c r="H2225" s="209"/>
      <c r="I2225" s="210"/>
      <c r="J2225" s="210"/>
      <c r="K2225" s="11"/>
      <c r="L2225" s="11"/>
      <c r="M2225" s="11"/>
      <c r="P2225" s="4"/>
      <c r="Q2225" s="4"/>
      <c r="R2225" s="4"/>
      <c r="S2225" s="4"/>
      <c r="T2225" s="4"/>
      <c r="U2225" s="4"/>
      <c r="V2225" s="4"/>
      <c r="W2225" s="4"/>
      <c r="X2225" s="4"/>
    </row>
    <row r="2226" spans="3:24" s="3" customFormat="1">
      <c r="C2226" s="11"/>
      <c r="E2226" s="11"/>
      <c r="F2226" s="11"/>
      <c r="G2226" s="11"/>
      <c r="H2226" s="209"/>
      <c r="I2226" s="210"/>
      <c r="J2226" s="210"/>
      <c r="K2226" s="11"/>
      <c r="L2226" s="11"/>
      <c r="M2226" s="11"/>
      <c r="P2226" s="4"/>
      <c r="Q2226" s="4"/>
      <c r="R2226" s="4"/>
      <c r="S2226" s="4"/>
      <c r="T2226" s="4"/>
      <c r="U2226" s="4"/>
      <c r="V2226" s="4"/>
      <c r="W2226" s="4"/>
      <c r="X2226" s="4"/>
    </row>
    <row r="2227" spans="3:24" s="3" customFormat="1">
      <c r="C2227" s="11"/>
      <c r="E2227" s="11"/>
      <c r="F2227" s="11"/>
      <c r="G2227" s="11"/>
      <c r="H2227" s="209"/>
      <c r="I2227" s="210"/>
      <c r="J2227" s="210"/>
      <c r="K2227" s="11"/>
      <c r="L2227" s="11"/>
      <c r="M2227" s="11"/>
      <c r="P2227" s="4"/>
      <c r="Q2227" s="4"/>
      <c r="R2227" s="4"/>
      <c r="S2227" s="4"/>
      <c r="T2227" s="4"/>
      <c r="U2227" s="4"/>
      <c r="V2227" s="4"/>
      <c r="W2227" s="4"/>
      <c r="X2227" s="4"/>
    </row>
    <row r="2228" spans="3:24" s="3" customFormat="1">
      <c r="C2228" s="11"/>
      <c r="E2228" s="11"/>
      <c r="F2228" s="11"/>
      <c r="G2228" s="11"/>
      <c r="H2228" s="209"/>
      <c r="I2228" s="210"/>
      <c r="J2228" s="210"/>
      <c r="K2228" s="11"/>
      <c r="L2228" s="11"/>
      <c r="M2228" s="11"/>
      <c r="P2228" s="4"/>
      <c r="Q2228" s="4"/>
      <c r="R2228" s="4"/>
      <c r="S2228" s="4"/>
      <c r="T2228" s="4"/>
      <c r="U2228" s="4"/>
      <c r="V2228" s="4"/>
      <c r="W2228" s="4"/>
      <c r="X2228" s="4"/>
    </row>
    <row r="2229" spans="3:24" s="3" customFormat="1">
      <c r="C2229" s="11"/>
      <c r="E2229" s="11"/>
      <c r="F2229" s="11"/>
      <c r="G2229" s="11"/>
      <c r="H2229" s="209"/>
      <c r="I2229" s="210"/>
      <c r="J2229" s="210"/>
      <c r="K2229" s="11"/>
      <c r="L2229" s="11"/>
      <c r="M2229" s="11"/>
      <c r="P2229" s="4"/>
      <c r="Q2229" s="4"/>
      <c r="R2229" s="4"/>
      <c r="S2229" s="4"/>
      <c r="T2229" s="4"/>
      <c r="U2229" s="4"/>
      <c r="V2229" s="4"/>
      <c r="W2229" s="4"/>
      <c r="X2229" s="4"/>
    </row>
    <row r="2230" spans="3:24" s="3" customFormat="1">
      <c r="C2230" s="11"/>
      <c r="E2230" s="11"/>
      <c r="F2230" s="11"/>
      <c r="G2230" s="11"/>
      <c r="H2230" s="209"/>
      <c r="I2230" s="210"/>
      <c r="J2230" s="210"/>
      <c r="K2230" s="11"/>
      <c r="L2230" s="11"/>
      <c r="M2230" s="11"/>
      <c r="P2230" s="4"/>
      <c r="Q2230" s="4"/>
      <c r="R2230" s="4"/>
      <c r="S2230" s="4"/>
      <c r="T2230" s="4"/>
      <c r="U2230" s="4"/>
      <c r="V2230" s="4"/>
      <c r="W2230" s="4"/>
      <c r="X2230" s="4"/>
    </row>
    <row r="2231" spans="3:24" s="3" customFormat="1">
      <c r="C2231" s="11"/>
      <c r="E2231" s="11"/>
      <c r="F2231" s="11"/>
      <c r="G2231" s="11"/>
      <c r="H2231" s="209"/>
      <c r="I2231" s="210"/>
      <c r="J2231" s="210"/>
      <c r="K2231" s="11"/>
      <c r="L2231" s="11"/>
      <c r="M2231" s="11"/>
      <c r="P2231" s="4"/>
      <c r="Q2231" s="4"/>
      <c r="R2231" s="4"/>
      <c r="S2231" s="4"/>
      <c r="T2231" s="4"/>
      <c r="U2231" s="4"/>
      <c r="V2231" s="4"/>
      <c r="W2231" s="4"/>
      <c r="X2231" s="4"/>
    </row>
    <row r="2232" spans="3:24" s="3" customFormat="1">
      <c r="C2232" s="11"/>
      <c r="E2232" s="11"/>
      <c r="F2232" s="11"/>
      <c r="G2232" s="11"/>
      <c r="H2232" s="209"/>
      <c r="I2232" s="210"/>
      <c r="J2232" s="210"/>
      <c r="K2232" s="11"/>
      <c r="L2232" s="11"/>
      <c r="M2232" s="11"/>
      <c r="P2232" s="4"/>
      <c r="Q2232" s="4"/>
      <c r="R2232" s="4"/>
      <c r="S2232" s="4"/>
      <c r="T2232" s="4"/>
      <c r="U2232" s="4"/>
      <c r="V2232" s="4"/>
      <c r="W2232" s="4"/>
      <c r="X2232" s="4"/>
    </row>
    <row r="2233" spans="3:24" s="3" customFormat="1">
      <c r="C2233" s="11"/>
      <c r="E2233" s="11"/>
      <c r="F2233" s="11"/>
      <c r="G2233" s="11"/>
      <c r="H2233" s="209"/>
      <c r="I2233" s="210"/>
      <c r="J2233" s="210"/>
      <c r="K2233" s="11"/>
      <c r="L2233" s="11"/>
      <c r="M2233" s="11"/>
      <c r="P2233" s="4"/>
      <c r="Q2233" s="4"/>
      <c r="R2233" s="4"/>
      <c r="S2233" s="4"/>
      <c r="T2233" s="4"/>
      <c r="U2233" s="4"/>
      <c r="V2233" s="4"/>
      <c r="W2233" s="4"/>
      <c r="X2233" s="4"/>
    </row>
    <row r="2234" spans="3:24" s="3" customFormat="1">
      <c r="C2234" s="11"/>
      <c r="E2234" s="11"/>
      <c r="F2234" s="11"/>
      <c r="G2234" s="11"/>
      <c r="H2234" s="209"/>
      <c r="I2234" s="210"/>
      <c r="J2234" s="210"/>
      <c r="K2234" s="11"/>
      <c r="L2234" s="11"/>
      <c r="M2234" s="11"/>
      <c r="P2234" s="4"/>
      <c r="Q2234" s="4"/>
      <c r="R2234" s="4"/>
      <c r="S2234" s="4"/>
      <c r="T2234" s="4"/>
      <c r="U2234" s="4"/>
      <c r="V2234" s="4"/>
      <c r="W2234" s="4"/>
      <c r="X2234" s="4"/>
    </row>
    <row r="2235" spans="3:24" s="3" customFormat="1">
      <c r="C2235" s="11"/>
      <c r="E2235" s="11"/>
      <c r="F2235" s="11"/>
      <c r="G2235" s="11"/>
      <c r="H2235" s="209"/>
      <c r="I2235" s="210"/>
      <c r="J2235" s="210"/>
      <c r="K2235" s="11"/>
      <c r="L2235" s="11"/>
      <c r="M2235" s="11"/>
      <c r="P2235" s="4"/>
      <c r="Q2235" s="4"/>
      <c r="R2235" s="4"/>
      <c r="S2235" s="4"/>
      <c r="T2235" s="4"/>
      <c r="U2235" s="4"/>
      <c r="V2235" s="4"/>
      <c r="W2235" s="4"/>
      <c r="X2235" s="4"/>
    </row>
    <row r="2236" spans="3:24" s="3" customFormat="1">
      <c r="C2236" s="11"/>
      <c r="E2236" s="11"/>
      <c r="F2236" s="11"/>
      <c r="G2236" s="11"/>
      <c r="H2236" s="209"/>
      <c r="I2236" s="210"/>
      <c r="J2236" s="210"/>
      <c r="K2236" s="11"/>
      <c r="L2236" s="11"/>
      <c r="M2236" s="11"/>
      <c r="P2236" s="4"/>
      <c r="Q2236" s="4"/>
      <c r="R2236" s="4"/>
      <c r="S2236" s="4"/>
      <c r="T2236" s="4"/>
      <c r="U2236" s="4"/>
      <c r="V2236" s="4"/>
      <c r="W2236" s="4"/>
      <c r="X2236" s="4"/>
    </row>
    <row r="2237" spans="3:24" s="3" customFormat="1">
      <c r="C2237" s="11"/>
      <c r="E2237" s="11"/>
      <c r="F2237" s="11"/>
      <c r="G2237" s="11"/>
      <c r="H2237" s="209"/>
      <c r="I2237" s="210"/>
      <c r="J2237" s="210"/>
      <c r="K2237" s="11"/>
      <c r="L2237" s="11"/>
      <c r="M2237" s="11"/>
      <c r="P2237" s="4"/>
      <c r="Q2237" s="4"/>
      <c r="R2237" s="4"/>
      <c r="S2237" s="4"/>
      <c r="T2237" s="4"/>
      <c r="U2237" s="4"/>
      <c r="V2237" s="4"/>
      <c r="W2237" s="4"/>
      <c r="X2237" s="4"/>
    </row>
    <row r="2238" spans="3:24" s="3" customFormat="1">
      <c r="C2238" s="11"/>
      <c r="E2238" s="11"/>
      <c r="F2238" s="11"/>
      <c r="G2238" s="11"/>
      <c r="H2238" s="209"/>
      <c r="I2238" s="210"/>
      <c r="J2238" s="210"/>
      <c r="K2238" s="11"/>
      <c r="L2238" s="11"/>
      <c r="M2238" s="11"/>
      <c r="P2238" s="4"/>
      <c r="Q2238" s="4"/>
      <c r="R2238" s="4"/>
      <c r="S2238" s="4"/>
      <c r="T2238" s="4"/>
      <c r="U2238" s="4"/>
      <c r="V2238" s="4"/>
      <c r="W2238" s="4"/>
      <c r="X2238" s="4"/>
    </row>
    <row r="2239" spans="3:24" s="3" customFormat="1">
      <c r="C2239" s="11"/>
      <c r="E2239" s="11"/>
      <c r="F2239" s="11"/>
      <c r="G2239" s="11"/>
      <c r="H2239" s="209"/>
      <c r="I2239" s="210"/>
      <c r="J2239" s="210"/>
      <c r="K2239" s="11"/>
      <c r="L2239" s="11"/>
      <c r="M2239" s="11"/>
      <c r="P2239" s="4"/>
      <c r="Q2239" s="4"/>
      <c r="R2239" s="4"/>
      <c r="S2239" s="4"/>
      <c r="T2239" s="4"/>
      <c r="U2239" s="4"/>
      <c r="V2239" s="4"/>
      <c r="W2239" s="4"/>
      <c r="X2239" s="4"/>
    </row>
    <row r="2240" spans="3:24" s="3" customFormat="1">
      <c r="C2240" s="11"/>
      <c r="E2240" s="11"/>
      <c r="F2240" s="11"/>
      <c r="G2240" s="11"/>
      <c r="H2240" s="209"/>
      <c r="I2240" s="210"/>
      <c r="J2240" s="210"/>
      <c r="K2240" s="11"/>
      <c r="L2240" s="11"/>
      <c r="M2240" s="11"/>
      <c r="P2240" s="4"/>
      <c r="Q2240" s="4"/>
      <c r="R2240" s="4"/>
      <c r="S2240" s="4"/>
      <c r="T2240" s="4"/>
      <c r="U2240" s="4"/>
      <c r="V2240" s="4"/>
      <c r="W2240" s="4"/>
      <c r="X2240" s="4"/>
    </row>
    <row r="2241" spans="3:24" s="3" customFormat="1">
      <c r="C2241" s="11"/>
      <c r="E2241" s="11"/>
      <c r="F2241" s="11"/>
      <c r="G2241" s="11"/>
      <c r="H2241" s="209"/>
      <c r="I2241" s="210"/>
      <c r="J2241" s="210"/>
      <c r="K2241" s="11"/>
      <c r="L2241" s="11"/>
      <c r="M2241" s="11"/>
      <c r="P2241" s="4"/>
      <c r="Q2241" s="4"/>
      <c r="R2241" s="4"/>
      <c r="S2241" s="4"/>
      <c r="T2241" s="4"/>
      <c r="U2241" s="4"/>
      <c r="V2241" s="4"/>
      <c r="W2241" s="4"/>
      <c r="X2241" s="4"/>
    </row>
    <row r="2242" spans="3:24" s="3" customFormat="1">
      <c r="C2242" s="11"/>
      <c r="E2242" s="11"/>
      <c r="F2242" s="11"/>
      <c r="G2242" s="11"/>
      <c r="H2242" s="209"/>
      <c r="I2242" s="210"/>
      <c r="J2242" s="210"/>
      <c r="K2242" s="11"/>
      <c r="L2242" s="11"/>
      <c r="M2242" s="11"/>
      <c r="P2242" s="4"/>
      <c r="Q2242" s="4"/>
      <c r="R2242" s="4"/>
      <c r="S2242" s="4"/>
      <c r="T2242" s="4"/>
      <c r="U2242" s="4"/>
      <c r="V2242" s="4"/>
      <c r="W2242" s="4"/>
      <c r="X2242" s="4"/>
    </row>
    <row r="2243" spans="3:24" s="3" customFormat="1">
      <c r="C2243" s="11"/>
      <c r="E2243" s="11"/>
      <c r="F2243" s="11"/>
      <c r="G2243" s="11"/>
      <c r="H2243" s="209"/>
      <c r="I2243" s="210"/>
      <c r="J2243" s="210"/>
      <c r="K2243" s="11"/>
      <c r="L2243" s="11"/>
      <c r="M2243" s="11"/>
      <c r="P2243" s="4"/>
      <c r="Q2243" s="4"/>
      <c r="R2243" s="4"/>
      <c r="S2243" s="4"/>
      <c r="T2243" s="4"/>
      <c r="U2243" s="4"/>
      <c r="V2243" s="4"/>
      <c r="W2243" s="4"/>
      <c r="X2243" s="4"/>
    </row>
    <row r="2244" spans="3:24" s="3" customFormat="1">
      <c r="C2244" s="11"/>
      <c r="E2244" s="11"/>
      <c r="F2244" s="11"/>
      <c r="G2244" s="11"/>
      <c r="H2244" s="209"/>
      <c r="I2244" s="210"/>
      <c r="J2244" s="210"/>
      <c r="K2244" s="11"/>
      <c r="L2244" s="11"/>
      <c r="M2244" s="11"/>
      <c r="P2244" s="4"/>
      <c r="Q2244" s="4"/>
      <c r="R2244" s="4"/>
      <c r="S2244" s="4"/>
      <c r="T2244" s="4"/>
      <c r="U2244" s="4"/>
      <c r="V2244" s="4"/>
      <c r="W2244" s="4"/>
      <c r="X2244" s="4"/>
    </row>
    <row r="2245" spans="3:24" s="3" customFormat="1">
      <c r="C2245" s="11"/>
      <c r="E2245" s="11"/>
      <c r="F2245" s="11"/>
      <c r="G2245" s="11"/>
      <c r="H2245" s="209"/>
      <c r="I2245" s="210"/>
      <c r="J2245" s="210"/>
      <c r="K2245" s="11"/>
      <c r="L2245" s="11"/>
      <c r="M2245" s="11"/>
      <c r="P2245" s="4"/>
      <c r="Q2245" s="4"/>
      <c r="R2245" s="4"/>
      <c r="S2245" s="4"/>
      <c r="T2245" s="4"/>
      <c r="U2245" s="4"/>
      <c r="V2245" s="4"/>
      <c r="W2245" s="4"/>
      <c r="X2245" s="4"/>
    </row>
    <row r="2246" spans="3:24" s="3" customFormat="1">
      <c r="C2246" s="11"/>
      <c r="E2246" s="11"/>
      <c r="F2246" s="11"/>
      <c r="G2246" s="11"/>
      <c r="H2246" s="209"/>
      <c r="I2246" s="210"/>
      <c r="J2246" s="210"/>
      <c r="K2246" s="11"/>
      <c r="L2246" s="11"/>
      <c r="M2246" s="11"/>
      <c r="P2246" s="4"/>
      <c r="Q2246" s="4"/>
      <c r="R2246" s="4"/>
      <c r="S2246" s="4"/>
      <c r="T2246" s="4"/>
      <c r="U2246" s="4"/>
      <c r="V2246" s="4"/>
      <c r="W2246" s="4"/>
      <c r="X2246" s="4"/>
    </row>
    <row r="2247" spans="3:24" s="3" customFormat="1">
      <c r="C2247" s="11"/>
      <c r="E2247" s="11"/>
      <c r="F2247" s="11"/>
      <c r="G2247" s="11"/>
      <c r="H2247" s="209"/>
      <c r="I2247" s="210"/>
      <c r="J2247" s="210"/>
      <c r="K2247" s="11"/>
      <c r="L2247" s="11"/>
      <c r="M2247" s="11"/>
      <c r="P2247" s="4"/>
      <c r="Q2247" s="4"/>
      <c r="R2247" s="4"/>
      <c r="S2247" s="4"/>
      <c r="T2247" s="4"/>
      <c r="U2247" s="4"/>
      <c r="V2247" s="4"/>
      <c r="W2247" s="4"/>
      <c r="X2247" s="4"/>
    </row>
    <row r="2248" spans="3:24" s="3" customFormat="1">
      <c r="C2248" s="11"/>
      <c r="E2248" s="11"/>
      <c r="F2248" s="11"/>
      <c r="G2248" s="11"/>
      <c r="H2248" s="209"/>
      <c r="I2248" s="210"/>
      <c r="J2248" s="210"/>
      <c r="K2248" s="11"/>
      <c r="L2248" s="11"/>
      <c r="M2248" s="11"/>
      <c r="P2248" s="4"/>
      <c r="Q2248" s="4"/>
      <c r="R2248" s="4"/>
      <c r="S2248" s="4"/>
      <c r="T2248" s="4"/>
      <c r="U2248" s="4"/>
      <c r="V2248" s="4"/>
      <c r="W2248" s="4"/>
      <c r="X2248" s="4"/>
    </row>
    <row r="2249" spans="3:24" s="3" customFormat="1">
      <c r="C2249" s="11"/>
      <c r="E2249" s="11"/>
      <c r="F2249" s="11"/>
      <c r="G2249" s="11"/>
      <c r="H2249" s="209"/>
      <c r="I2249" s="210"/>
      <c r="J2249" s="210"/>
      <c r="K2249" s="11"/>
      <c r="L2249" s="11"/>
      <c r="M2249" s="11"/>
      <c r="P2249" s="4"/>
      <c r="Q2249" s="4"/>
      <c r="R2249" s="4"/>
      <c r="S2249" s="4"/>
      <c r="T2249" s="4"/>
      <c r="U2249" s="4"/>
      <c r="V2249" s="4"/>
      <c r="W2249" s="4"/>
      <c r="X2249" s="4"/>
    </row>
    <row r="2250" spans="3:24" s="3" customFormat="1">
      <c r="C2250" s="11"/>
      <c r="E2250" s="11"/>
      <c r="F2250" s="11"/>
      <c r="G2250" s="11"/>
      <c r="H2250" s="209"/>
      <c r="I2250" s="210"/>
      <c r="J2250" s="210"/>
      <c r="K2250" s="11"/>
      <c r="L2250" s="11"/>
      <c r="M2250" s="11"/>
      <c r="P2250" s="4"/>
      <c r="Q2250" s="4"/>
      <c r="R2250" s="4"/>
      <c r="S2250" s="4"/>
      <c r="T2250" s="4"/>
      <c r="U2250" s="4"/>
      <c r="V2250" s="4"/>
      <c r="W2250" s="4"/>
      <c r="X2250" s="4"/>
    </row>
    <row r="2251" spans="3:24" s="3" customFormat="1">
      <c r="C2251" s="11"/>
      <c r="E2251" s="11"/>
      <c r="F2251" s="11"/>
      <c r="G2251" s="11"/>
      <c r="H2251" s="209"/>
      <c r="I2251" s="210"/>
      <c r="J2251" s="210"/>
      <c r="K2251" s="11"/>
      <c r="L2251" s="11"/>
      <c r="M2251" s="11"/>
      <c r="P2251" s="4"/>
      <c r="Q2251" s="4"/>
      <c r="R2251" s="4"/>
      <c r="S2251" s="4"/>
      <c r="T2251" s="4"/>
      <c r="U2251" s="4"/>
      <c r="V2251" s="4"/>
      <c r="W2251" s="4"/>
      <c r="X2251" s="4"/>
    </row>
    <row r="2252" spans="3:24" s="3" customFormat="1">
      <c r="C2252" s="11"/>
      <c r="E2252" s="11"/>
      <c r="F2252" s="11"/>
      <c r="G2252" s="11"/>
      <c r="H2252" s="209"/>
      <c r="I2252" s="210"/>
      <c r="J2252" s="210"/>
      <c r="K2252" s="11"/>
      <c r="L2252" s="11"/>
      <c r="M2252" s="11"/>
      <c r="P2252" s="4"/>
      <c r="Q2252" s="4"/>
      <c r="R2252" s="4"/>
      <c r="S2252" s="4"/>
      <c r="T2252" s="4"/>
      <c r="U2252" s="4"/>
      <c r="V2252" s="4"/>
      <c r="W2252" s="4"/>
      <c r="X2252" s="4"/>
    </row>
    <row r="2253" spans="3:24" s="3" customFormat="1">
      <c r="C2253" s="11"/>
      <c r="E2253" s="11"/>
      <c r="F2253" s="11"/>
      <c r="G2253" s="11"/>
      <c r="H2253" s="209"/>
      <c r="I2253" s="210"/>
      <c r="J2253" s="210"/>
      <c r="K2253" s="11"/>
      <c r="L2253" s="11"/>
      <c r="M2253" s="11"/>
      <c r="P2253" s="4"/>
      <c r="Q2253" s="4"/>
      <c r="R2253" s="4"/>
      <c r="S2253" s="4"/>
      <c r="T2253" s="4"/>
      <c r="U2253" s="4"/>
      <c r="V2253" s="4"/>
      <c r="W2253" s="4"/>
      <c r="X2253" s="4"/>
    </row>
    <row r="2254" spans="3:24" s="3" customFormat="1">
      <c r="C2254" s="11"/>
      <c r="E2254" s="11"/>
      <c r="F2254" s="11"/>
      <c r="G2254" s="11"/>
      <c r="H2254" s="209"/>
      <c r="I2254" s="210"/>
      <c r="J2254" s="210"/>
      <c r="K2254" s="11"/>
      <c r="L2254" s="11"/>
      <c r="M2254" s="11"/>
      <c r="P2254" s="4"/>
      <c r="Q2254" s="4"/>
      <c r="R2254" s="4"/>
      <c r="S2254" s="4"/>
      <c r="T2254" s="4"/>
      <c r="U2254" s="4"/>
      <c r="V2254" s="4"/>
      <c r="W2254" s="4"/>
      <c r="X2254" s="4"/>
    </row>
    <row r="2255" spans="3:24" s="3" customFormat="1">
      <c r="C2255" s="11"/>
      <c r="E2255" s="11"/>
      <c r="F2255" s="11"/>
      <c r="G2255" s="11"/>
      <c r="H2255" s="209"/>
      <c r="I2255" s="210"/>
      <c r="J2255" s="210"/>
      <c r="K2255" s="11"/>
      <c r="L2255" s="11"/>
      <c r="M2255" s="11"/>
      <c r="P2255" s="4"/>
      <c r="Q2255" s="4"/>
      <c r="R2255" s="4"/>
      <c r="S2255" s="4"/>
      <c r="T2255" s="4"/>
      <c r="U2255" s="4"/>
      <c r="V2255" s="4"/>
      <c r="W2255" s="4"/>
      <c r="X2255" s="4"/>
    </row>
    <row r="2256" spans="3:24" s="3" customFormat="1">
      <c r="C2256" s="11"/>
      <c r="E2256" s="11"/>
      <c r="F2256" s="11"/>
      <c r="G2256" s="11"/>
      <c r="H2256" s="209"/>
      <c r="I2256" s="210"/>
      <c r="J2256" s="210"/>
      <c r="K2256" s="11"/>
      <c r="L2256" s="11"/>
      <c r="M2256" s="11"/>
      <c r="P2256" s="4"/>
      <c r="Q2256" s="4"/>
      <c r="R2256" s="4"/>
      <c r="S2256" s="4"/>
      <c r="T2256" s="4"/>
      <c r="U2256" s="4"/>
      <c r="V2256" s="4"/>
      <c r="W2256" s="4"/>
      <c r="X2256" s="4"/>
    </row>
    <row r="2257" spans="3:24" s="3" customFormat="1">
      <c r="C2257" s="11"/>
      <c r="E2257" s="11"/>
      <c r="F2257" s="11"/>
      <c r="G2257" s="11"/>
      <c r="H2257" s="209"/>
      <c r="I2257" s="210"/>
      <c r="J2257" s="210"/>
      <c r="K2257" s="11"/>
      <c r="L2257" s="11"/>
      <c r="M2257" s="11"/>
      <c r="P2257" s="4"/>
      <c r="Q2257" s="4"/>
      <c r="R2257" s="4"/>
      <c r="S2257" s="4"/>
      <c r="T2257" s="4"/>
      <c r="U2257" s="4"/>
      <c r="V2257" s="4"/>
      <c r="W2257" s="4"/>
      <c r="X2257" s="4"/>
    </row>
    <row r="2258" spans="3:24" s="3" customFormat="1">
      <c r="C2258" s="11"/>
      <c r="E2258" s="11"/>
      <c r="F2258" s="11"/>
      <c r="G2258" s="11"/>
      <c r="H2258" s="209"/>
      <c r="I2258" s="210"/>
      <c r="J2258" s="210"/>
      <c r="K2258" s="11"/>
      <c r="L2258" s="11"/>
      <c r="M2258" s="11"/>
      <c r="P2258" s="4"/>
      <c r="Q2258" s="4"/>
      <c r="R2258" s="4"/>
      <c r="S2258" s="4"/>
      <c r="T2258" s="4"/>
      <c r="U2258" s="4"/>
      <c r="V2258" s="4"/>
      <c r="W2258" s="4"/>
      <c r="X2258" s="4"/>
    </row>
    <row r="2259" spans="3:24" s="3" customFormat="1">
      <c r="C2259" s="11"/>
      <c r="E2259" s="11"/>
      <c r="F2259" s="11"/>
      <c r="G2259" s="11"/>
      <c r="H2259" s="209"/>
      <c r="I2259" s="210"/>
      <c r="J2259" s="210"/>
      <c r="K2259" s="11"/>
      <c r="L2259" s="11"/>
      <c r="M2259" s="11"/>
      <c r="P2259" s="4"/>
      <c r="Q2259" s="4"/>
      <c r="R2259" s="4"/>
      <c r="S2259" s="4"/>
      <c r="T2259" s="4"/>
      <c r="U2259" s="4"/>
      <c r="V2259" s="4"/>
      <c r="W2259" s="4"/>
      <c r="X2259" s="4"/>
    </row>
    <row r="2260" spans="3:24" s="3" customFormat="1">
      <c r="C2260" s="11"/>
      <c r="E2260" s="11"/>
      <c r="F2260" s="11"/>
      <c r="G2260" s="11"/>
      <c r="H2260" s="209"/>
      <c r="I2260" s="210"/>
      <c r="J2260" s="210"/>
      <c r="K2260" s="11"/>
      <c r="L2260" s="11"/>
      <c r="M2260" s="11"/>
      <c r="P2260" s="4"/>
      <c r="Q2260" s="4"/>
      <c r="R2260" s="4"/>
      <c r="S2260" s="4"/>
      <c r="T2260" s="4"/>
      <c r="U2260" s="4"/>
      <c r="V2260" s="4"/>
      <c r="W2260" s="4"/>
      <c r="X2260" s="4"/>
    </row>
    <row r="2261" spans="3:24" s="3" customFormat="1">
      <c r="C2261" s="11"/>
      <c r="E2261" s="11"/>
      <c r="F2261" s="11"/>
      <c r="G2261" s="11"/>
      <c r="H2261" s="209"/>
      <c r="I2261" s="210"/>
      <c r="J2261" s="210"/>
      <c r="K2261" s="11"/>
      <c r="L2261" s="11"/>
      <c r="M2261" s="11"/>
      <c r="P2261" s="4"/>
      <c r="Q2261" s="4"/>
      <c r="R2261" s="4"/>
      <c r="S2261" s="4"/>
      <c r="T2261" s="4"/>
      <c r="U2261" s="4"/>
      <c r="V2261" s="4"/>
      <c r="W2261" s="4"/>
      <c r="X2261" s="4"/>
    </row>
    <row r="2262" spans="3:24" s="3" customFormat="1">
      <c r="C2262" s="11"/>
      <c r="E2262" s="11"/>
      <c r="F2262" s="11"/>
      <c r="G2262" s="11"/>
      <c r="H2262" s="209"/>
      <c r="I2262" s="210"/>
      <c r="J2262" s="210"/>
      <c r="K2262" s="11"/>
      <c r="L2262" s="11"/>
      <c r="M2262" s="11"/>
      <c r="P2262" s="4"/>
      <c r="Q2262" s="4"/>
      <c r="R2262" s="4"/>
      <c r="S2262" s="4"/>
      <c r="T2262" s="4"/>
      <c r="U2262" s="4"/>
      <c r="V2262" s="4"/>
      <c r="W2262" s="4"/>
      <c r="X2262" s="4"/>
    </row>
    <row r="2263" spans="3:24" s="3" customFormat="1">
      <c r="C2263" s="11"/>
      <c r="E2263" s="11"/>
      <c r="F2263" s="11"/>
      <c r="G2263" s="11"/>
      <c r="H2263" s="209"/>
      <c r="I2263" s="210"/>
      <c r="J2263" s="210"/>
      <c r="K2263" s="11"/>
      <c r="L2263" s="11"/>
      <c r="M2263" s="11"/>
      <c r="P2263" s="4"/>
      <c r="Q2263" s="4"/>
      <c r="R2263" s="4"/>
      <c r="S2263" s="4"/>
      <c r="T2263" s="4"/>
      <c r="U2263" s="4"/>
      <c r="V2263" s="4"/>
      <c r="W2263" s="4"/>
      <c r="X2263" s="4"/>
    </row>
    <row r="2264" spans="3:24" s="3" customFormat="1">
      <c r="C2264" s="11"/>
      <c r="E2264" s="11"/>
      <c r="F2264" s="11"/>
      <c r="G2264" s="11"/>
      <c r="H2264" s="209"/>
      <c r="I2264" s="210"/>
      <c r="J2264" s="210"/>
      <c r="K2264" s="11"/>
      <c r="L2264" s="11"/>
      <c r="M2264" s="11"/>
      <c r="P2264" s="4"/>
      <c r="Q2264" s="4"/>
      <c r="R2264" s="4"/>
      <c r="S2264" s="4"/>
      <c r="T2264" s="4"/>
      <c r="U2264" s="4"/>
      <c r="V2264" s="4"/>
      <c r="W2264" s="4"/>
      <c r="X2264" s="4"/>
    </row>
    <row r="2265" spans="3:24" s="3" customFormat="1">
      <c r="C2265" s="11"/>
      <c r="E2265" s="11"/>
      <c r="F2265" s="11"/>
      <c r="G2265" s="11"/>
      <c r="H2265" s="209"/>
      <c r="I2265" s="210"/>
      <c r="J2265" s="210"/>
      <c r="K2265" s="11"/>
      <c r="L2265" s="11"/>
      <c r="M2265" s="11"/>
      <c r="P2265" s="4"/>
      <c r="Q2265" s="4"/>
      <c r="R2265" s="4"/>
      <c r="S2265" s="4"/>
      <c r="T2265" s="4"/>
      <c r="U2265" s="4"/>
      <c r="V2265" s="4"/>
      <c r="W2265" s="4"/>
      <c r="X2265" s="4"/>
    </row>
    <row r="2266" spans="3:24" s="3" customFormat="1">
      <c r="C2266" s="11"/>
      <c r="E2266" s="11"/>
      <c r="F2266" s="11"/>
      <c r="G2266" s="11"/>
      <c r="H2266" s="209"/>
      <c r="I2266" s="210"/>
      <c r="J2266" s="210"/>
      <c r="K2266" s="11"/>
      <c r="L2266" s="11"/>
      <c r="M2266" s="11"/>
      <c r="P2266" s="4"/>
      <c r="Q2266" s="4"/>
      <c r="R2266" s="4"/>
      <c r="S2266" s="4"/>
      <c r="T2266" s="4"/>
      <c r="U2266" s="4"/>
      <c r="V2266" s="4"/>
      <c r="W2266" s="4"/>
      <c r="X2266" s="4"/>
    </row>
    <row r="2267" spans="3:24" s="3" customFormat="1">
      <c r="C2267" s="11"/>
      <c r="E2267" s="11"/>
      <c r="F2267" s="11"/>
      <c r="G2267" s="11"/>
      <c r="H2267" s="209"/>
      <c r="I2267" s="210"/>
      <c r="J2267" s="210"/>
      <c r="K2267" s="11"/>
      <c r="L2267" s="11"/>
      <c r="M2267" s="11"/>
      <c r="P2267" s="4"/>
      <c r="Q2267" s="4"/>
      <c r="R2267" s="4"/>
      <c r="S2267" s="4"/>
      <c r="T2267" s="4"/>
      <c r="U2267" s="4"/>
      <c r="V2267" s="4"/>
      <c r="W2267" s="4"/>
      <c r="X2267" s="4"/>
    </row>
    <row r="2268" spans="3:24" s="3" customFormat="1">
      <c r="C2268" s="11"/>
      <c r="E2268" s="11"/>
      <c r="F2268" s="11"/>
      <c r="G2268" s="11"/>
      <c r="H2268" s="209"/>
      <c r="I2268" s="210"/>
      <c r="J2268" s="210"/>
      <c r="K2268" s="11"/>
      <c r="L2268" s="11"/>
      <c r="M2268" s="11"/>
      <c r="P2268" s="4"/>
      <c r="Q2268" s="4"/>
      <c r="R2268" s="4"/>
      <c r="S2268" s="4"/>
      <c r="T2268" s="4"/>
      <c r="U2268" s="4"/>
      <c r="V2268" s="4"/>
      <c r="W2268" s="4"/>
      <c r="X2268" s="4"/>
    </row>
    <row r="2269" spans="3:24" s="3" customFormat="1">
      <c r="C2269" s="11"/>
      <c r="E2269" s="11"/>
      <c r="F2269" s="11"/>
      <c r="G2269" s="11"/>
      <c r="H2269" s="209"/>
      <c r="I2269" s="210"/>
      <c r="J2269" s="210"/>
      <c r="K2269" s="11"/>
      <c r="L2269" s="11"/>
      <c r="M2269" s="11"/>
      <c r="P2269" s="4"/>
      <c r="Q2269" s="4"/>
      <c r="R2269" s="4"/>
      <c r="S2269" s="4"/>
      <c r="T2269" s="4"/>
      <c r="U2269" s="4"/>
      <c r="V2269" s="4"/>
      <c r="W2269" s="4"/>
      <c r="X2269" s="4"/>
    </row>
    <row r="2270" spans="3:24" s="3" customFormat="1">
      <c r="C2270" s="11"/>
      <c r="E2270" s="11"/>
      <c r="F2270" s="11"/>
      <c r="G2270" s="11"/>
      <c r="H2270" s="209"/>
      <c r="I2270" s="210"/>
      <c r="J2270" s="210"/>
      <c r="K2270" s="11"/>
      <c r="L2270" s="11"/>
      <c r="M2270" s="11"/>
      <c r="P2270" s="4"/>
      <c r="Q2270" s="4"/>
      <c r="R2270" s="4"/>
      <c r="S2270" s="4"/>
      <c r="T2270" s="4"/>
      <c r="U2270" s="4"/>
      <c r="V2270" s="4"/>
      <c r="W2270" s="4"/>
      <c r="X2270" s="4"/>
    </row>
    <row r="2271" spans="3:24" s="3" customFormat="1">
      <c r="C2271" s="11"/>
      <c r="E2271" s="11"/>
      <c r="F2271" s="11"/>
      <c r="G2271" s="11"/>
      <c r="H2271" s="209"/>
      <c r="I2271" s="210"/>
      <c r="J2271" s="210"/>
      <c r="K2271" s="11"/>
      <c r="L2271" s="11"/>
      <c r="M2271" s="11"/>
      <c r="P2271" s="4"/>
      <c r="Q2271" s="4"/>
      <c r="R2271" s="4"/>
      <c r="S2271" s="4"/>
      <c r="T2271" s="4"/>
      <c r="U2271" s="4"/>
      <c r="V2271" s="4"/>
      <c r="W2271" s="4"/>
      <c r="X2271" s="4"/>
    </row>
    <row r="2272" spans="3:24" s="3" customFormat="1">
      <c r="C2272" s="11"/>
      <c r="E2272" s="11"/>
      <c r="F2272" s="11"/>
      <c r="G2272" s="11"/>
      <c r="H2272" s="209"/>
      <c r="I2272" s="210"/>
      <c r="J2272" s="210"/>
      <c r="K2272" s="11"/>
      <c r="L2272" s="11"/>
      <c r="M2272" s="11"/>
      <c r="P2272" s="4"/>
      <c r="Q2272" s="4"/>
      <c r="R2272" s="4"/>
      <c r="S2272" s="4"/>
      <c r="T2272" s="4"/>
      <c r="U2272" s="4"/>
      <c r="V2272" s="4"/>
      <c r="W2272" s="4"/>
      <c r="X2272" s="4"/>
    </row>
    <row r="2273" spans="3:24" s="3" customFormat="1">
      <c r="C2273" s="11"/>
      <c r="E2273" s="11"/>
      <c r="F2273" s="11"/>
      <c r="G2273" s="11"/>
      <c r="H2273" s="209"/>
      <c r="I2273" s="210"/>
      <c r="J2273" s="210"/>
      <c r="K2273" s="11"/>
      <c r="L2273" s="11"/>
      <c r="M2273" s="11"/>
      <c r="P2273" s="4"/>
      <c r="Q2273" s="4"/>
      <c r="R2273" s="4"/>
      <c r="S2273" s="4"/>
      <c r="T2273" s="4"/>
      <c r="U2273" s="4"/>
      <c r="V2273" s="4"/>
      <c r="W2273" s="4"/>
      <c r="X2273" s="4"/>
    </row>
    <row r="2274" spans="3:24" s="3" customFormat="1">
      <c r="C2274" s="11"/>
      <c r="E2274" s="11"/>
      <c r="F2274" s="11"/>
      <c r="G2274" s="11"/>
      <c r="H2274" s="209"/>
      <c r="I2274" s="210"/>
      <c r="J2274" s="210"/>
      <c r="K2274" s="11"/>
      <c r="L2274" s="11"/>
      <c r="M2274" s="11"/>
      <c r="P2274" s="4"/>
      <c r="Q2274" s="4"/>
      <c r="R2274" s="4"/>
      <c r="S2274" s="4"/>
      <c r="T2274" s="4"/>
      <c r="U2274" s="4"/>
      <c r="V2274" s="4"/>
      <c r="W2274" s="4"/>
      <c r="X2274" s="4"/>
    </row>
    <row r="2275" spans="3:24" s="3" customFormat="1">
      <c r="C2275" s="11"/>
      <c r="E2275" s="11"/>
      <c r="F2275" s="11"/>
      <c r="G2275" s="11"/>
      <c r="H2275" s="209"/>
      <c r="I2275" s="210"/>
      <c r="J2275" s="210"/>
      <c r="K2275" s="11"/>
      <c r="L2275" s="11"/>
      <c r="M2275" s="11"/>
      <c r="P2275" s="4"/>
      <c r="Q2275" s="4"/>
      <c r="R2275" s="4"/>
      <c r="S2275" s="4"/>
      <c r="T2275" s="4"/>
      <c r="U2275" s="4"/>
      <c r="V2275" s="4"/>
      <c r="W2275" s="4"/>
      <c r="X2275" s="4"/>
    </row>
    <row r="2276" spans="3:24" s="3" customFormat="1">
      <c r="C2276" s="11"/>
      <c r="E2276" s="11"/>
      <c r="F2276" s="11"/>
      <c r="G2276" s="11"/>
      <c r="H2276" s="209"/>
      <c r="I2276" s="210"/>
      <c r="J2276" s="210"/>
      <c r="K2276" s="11"/>
      <c r="L2276" s="11"/>
      <c r="M2276" s="11"/>
      <c r="P2276" s="4"/>
      <c r="Q2276" s="4"/>
      <c r="R2276" s="4"/>
      <c r="S2276" s="4"/>
      <c r="T2276" s="4"/>
      <c r="U2276" s="4"/>
      <c r="V2276" s="4"/>
      <c r="W2276" s="4"/>
      <c r="X2276" s="4"/>
    </row>
    <row r="2277" spans="3:24" s="3" customFormat="1">
      <c r="C2277" s="11"/>
      <c r="E2277" s="11"/>
      <c r="F2277" s="11"/>
      <c r="G2277" s="11"/>
      <c r="H2277" s="209"/>
      <c r="I2277" s="210"/>
      <c r="J2277" s="210"/>
      <c r="K2277" s="11"/>
      <c r="L2277" s="11"/>
      <c r="M2277" s="11"/>
      <c r="P2277" s="4"/>
      <c r="Q2277" s="4"/>
      <c r="R2277" s="4"/>
      <c r="S2277" s="4"/>
      <c r="T2277" s="4"/>
      <c r="U2277" s="4"/>
      <c r="V2277" s="4"/>
      <c r="W2277" s="4"/>
      <c r="X2277" s="4"/>
    </row>
    <row r="2278" spans="3:24" s="3" customFormat="1">
      <c r="C2278" s="11"/>
      <c r="E2278" s="11"/>
      <c r="F2278" s="11"/>
      <c r="G2278" s="11"/>
      <c r="H2278" s="209"/>
      <c r="I2278" s="210"/>
      <c r="J2278" s="210"/>
      <c r="K2278" s="11"/>
      <c r="L2278" s="11"/>
      <c r="M2278" s="11"/>
      <c r="P2278" s="4"/>
      <c r="Q2278" s="4"/>
      <c r="R2278" s="4"/>
      <c r="S2278" s="4"/>
      <c r="T2278" s="4"/>
      <c r="U2278" s="4"/>
      <c r="V2278" s="4"/>
      <c r="W2278" s="4"/>
      <c r="X2278" s="4"/>
    </row>
    <row r="2279" spans="3:24" s="3" customFormat="1">
      <c r="C2279" s="11"/>
      <c r="E2279" s="11"/>
      <c r="F2279" s="11"/>
      <c r="G2279" s="11"/>
      <c r="H2279" s="209"/>
      <c r="I2279" s="210"/>
      <c r="J2279" s="210"/>
      <c r="K2279" s="11"/>
      <c r="L2279" s="11"/>
      <c r="M2279" s="11"/>
      <c r="P2279" s="4"/>
      <c r="Q2279" s="4"/>
      <c r="R2279" s="4"/>
      <c r="S2279" s="4"/>
      <c r="T2279" s="4"/>
      <c r="U2279" s="4"/>
      <c r="V2279" s="4"/>
      <c r="W2279" s="4"/>
      <c r="X2279" s="4"/>
    </row>
    <row r="2280" spans="3:24" s="3" customFormat="1">
      <c r="C2280" s="11"/>
      <c r="E2280" s="11"/>
      <c r="F2280" s="11"/>
      <c r="G2280" s="11"/>
      <c r="H2280" s="209"/>
      <c r="I2280" s="210"/>
      <c r="J2280" s="210"/>
      <c r="K2280" s="11"/>
      <c r="L2280" s="11"/>
      <c r="M2280" s="11"/>
      <c r="P2280" s="4"/>
      <c r="Q2280" s="4"/>
      <c r="R2280" s="4"/>
      <c r="S2280" s="4"/>
      <c r="T2280" s="4"/>
      <c r="U2280" s="4"/>
      <c r="V2280" s="4"/>
      <c r="W2280" s="4"/>
      <c r="X2280" s="4"/>
    </row>
    <row r="2281" spans="3:24" s="3" customFormat="1">
      <c r="C2281" s="11"/>
      <c r="E2281" s="11"/>
      <c r="F2281" s="11"/>
      <c r="G2281" s="11"/>
      <c r="H2281" s="209"/>
      <c r="I2281" s="210"/>
      <c r="J2281" s="210"/>
      <c r="K2281" s="11"/>
      <c r="L2281" s="11"/>
      <c r="M2281" s="11"/>
      <c r="P2281" s="4"/>
      <c r="Q2281" s="4"/>
      <c r="R2281" s="4"/>
      <c r="S2281" s="4"/>
      <c r="T2281" s="4"/>
      <c r="U2281" s="4"/>
      <c r="V2281" s="4"/>
      <c r="W2281" s="4"/>
      <c r="X2281" s="4"/>
    </row>
    <row r="2282" spans="3:24" s="3" customFormat="1">
      <c r="C2282" s="11"/>
      <c r="E2282" s="11"/>
      <c r="F2282" s="11"/>
      <c r="G2282" s="11"/>
      <c r="H2282" s="209"/>
      <c r="I2282" s="210"/>
      <c r="J2282" s="210"/>
      <c r="K2282" s="11"/>
      <c r="L2282" s="11"/>
      <c r="M2282" s="11"/>
      <c r="P2282" s="4"/>
      <c r="Q2282" s="4"/>
      <c r="R2282" s="4"/>
      <c r="S2282" s="4"/>
      <c r="T2282" s="4"/>
      <c r="U2282" s="4"/>
      <c r="V2282" s="4"/>
      <c r="W2282" s="4"/>
      <c r="X2282" s="4"/>
    </row>
    <row r="2283" spans="3:24" s="3" customFormat="1">
      <c r="C2283" s="11"/>
      <c r="E2283" s="11"/>
      <c r="F2283" s="11"/>
      <c r="G2283" s="11"/>
      <c r="H2283" s="209"/>
      <c r="I2283" s="210"/>
      <c r="J2283" s="210"/>
      <c r="K2283" s="11"/>
      <c r="L2283" s="11"/>
      <c r="M2283" s="11"/>
      <c r="P2283" s="4"/>
      <c r="Q2283" s="4"/>
      <c r="R2283" s="4"/>
      <c r="S2283" s="4"/>
      <c r="T2283" s="4"/>
      <c r="U2283" s="4"/>
      <c r="V2283" s="4"/>
      <c r="W2283" s="4"/>
      <c r="X2283" s="4"/>
    </row>
    <row r="2284" spans="3:24" s="3" customFormat="1">
      <c r="C2284" s="11"/>
      <c r="E2284" s="11"/>
      <c r="F2284" s="11"/>
      <c r="G2284" s="11"/>
      <c r="H2284" s="209"/>
      <c r="I2284" s="210"/>
      <c r="J2284" s="210"/>
      <c r="K2284" s="11"/>
      <c r="L2284" s="11"/>
      <c r="M2284" s="11"/>
      <c r="P2284" s="4"/>
      <c r="Q2284" s="4"/>
      <c r="R2284" s="4"/>
      <c r="S2284" s="4"/>
      <c r="T2284" s="4"/>
      <c r="U2284" s="4"/>
      <c r="V2284" s="4"/>
      <c r="W2284" s="4"/>
      <c r="X2284" s="4"/>
    </row>
    <row r="2285" spans="3:24" s="3" customFormat="1">
      <c r="C2285" s="11"/>
      <c r="E2285" s="11"/>
      <c r="F2285" s="11"/>
      <c r="G2285" s="11"/>
      <c r="H2285" s="209"/>
      <c r="I2285" s="210"/>
      <c r="J2285" s="210"/>
      <c r="K2285" s="11"/>
      <c r="L2285" s="11"/>
      <c r="M2285" s="11"/>
      <c r="P2285" s="4"/>
      <c r="Q2285" s="4"/>
      <c r="R2285" s="4"/>
      <c r="S2285" s="4"/>
      <c r="T2285" s="4"/>
      <c r="U2285" s="4"/>
      <c r="V2285" s="4"/>
      <c r="W2285" s="4"/>
      <c r="X2285" s="4"/>
    </row>
    <row r="2286" spans="3:24" s="3" customFormat="1">
      <c r="C2286" s="11"/>
      <c r="E2286" s="11"/>
      <c r="F2286" s="11"/>
      <c r="G2286" s="11"/>
      <c r="H2286" s="209"/>
      <c r="I2286" s="210"/>
      <c r="J2286" s="210"/>
      <c r="K2286" s="11"/>
      <c r="L2286" s="11"/>
      <c r="M2286" s="11"/>
      <c r="P2286" s="4"/>
      <c r="Q2286" s="4"/>
      <c r="R2286" s="4"/>
      <c r="S2286" s="4"/>
      <c r="T2286" s="4"/>
      <c r="U2286" s="4"/>
      <c r="V2286" s="4"/>
      <c r="W2286" s="4"/>
      <c r="X2286" s="4"/>
    </row>
    <row r="2287" spans="3:24" s="3" customFormat="1">
      <c r="C2287" s="11"/>
      <c r="E2287" s="11"/>
      <c r="F2287" s="11"/>
      <c r="G2287" s="11"/>
      <c r="H2287" s="209"/>
      <c r="I2287" s="210"/>
      <c r="J2287" s="210"/>
      <c r="K2287" s="11"/>
      <c r="L2287" s="11"/>
      <c r="M2287" s="11"/>
      <c r="P2287" s="4"/>
      <c r="Q2287" s="4"/>
      <c r="R2287" s="4"/>
      <c r="S2287" s="4"/>
      <c r="T2287" s="4"/>
      <c r="U2287" s="4"/>
      <c r="V2287" s="4"/>
      <c r="W2287" s="4"/>
      <c r="X2287" s="4"/>
    </row>
    <row r="2288" spans="3:24" s="3" customFormat="1">
      <c r="C2288" s="11"/>
      <c r="E2288" s="11"/>
      <c r="F2288" s="11"/>
      <c r="G2288" s="11"/>
      <c r="H2288" s="209"/>
      <c r="I2288" s="210"/>
      <c r="J2288" s="210"/>
      <c r="K2288" s="11"/>
      <c r="L2288" s="11"/>
      <c r="M2288" s="11"/>
      <c r="P2288" s="4"/>
      <c r="Q2288" s="4"/>
      <c r="R2288" s="4"/>
      <c r="S2288" s="4"/>
      <c r="T2288" s="4"/>
      <c r="U2288" s="4"/>
      <c r="V2288" s="4"/>
      <c r="W2288" s="4"/>
      <c r="X2288" s="4"/>
    </row>
    <row r="2289" spans="3:24" s="3" customFormat="1">
      <c r="C2289" s="11"/>
      <c r="E2289" s="11"/>
      <c r="F2289" s="11"/>
      <c r="G2289" s="11"/>
      <c r="H2289" s="209"/>
      <c r="I2289" s="210"/>
      <c r="J2289" s="210"/>
      <c r="K2289" s="11"/>
      <c r="L2289" s="11"/>
      <c r="M2289" s="11"/>
      <c r="P2289" s="4"/>
      <c r="Q2289" s="4"/>
      <c r="R2289" s="4"/>
      <c r="S2289" s="4"/>
      <c r="T2289" s="4"/>
      <c r="U2289" s="4"/>
      <c r="V2289" s="4"/>
      <c r="W2289" s="4"/>
      <c r="X2289" s="4"/>
    </row>
    <row r="2290" spans="3:24" s="3" customFormat="1">
      <c r="C2290" s="11"/>
      <c r="E2290" s="11"/>
      <c r="F2290" s="11"/>
      <c r="G2290" s="11"/>
      <c r="H2290" s="209"/>
      <c r="I2290" s="210"/>
      <c r="J2290" s="210"/>
      <c r="K2290" s="11"/>
      <c r="L2290" s="11"/>
      <c r="M2290" s="11"/>
      <c r="P2290" s="4"/>
      <c r="Q2290" s="4"/>
      <c r="R2290" s="4"/>
      <c r="S2290" s="4"/>
      <c r="T2290" s="4"/>
      <c r="U2290" s="4"/>
      <c r="V2290" s="4"/>
      <c r="W2290" s="4"/>
      <c r="X2290" s="4"/>
    </row>
    <row r="2291" spans="3:24" s="3" customFormat="1">
      <c r="C2291" s="11"/>
      <c r="E2291" s="11"/>
      <c r="F2291" s="11"/>
      <c r="G2291" s="11"/>
      <c r="H2291" s="209"/>
      <c r="I2291" s="210"/>
      <c r="J2291" s="210"/>
      <c r="K2291" s="11"/>
      <c r="L2291" s="11"/>
      <c r="M2291" s="11"/>
      <c r="P2291" s="4"/>
      <c r="Q2291" s="4"/>
      <c r="R2291" s="4"/>
      <c r="S2291" s="4"/>
      <c r="T2291" s="4"/>
      <c r="U2291" s="4"/>
      <c r="V2291" s="4"/>
      <c r="W2291" s="4"/>
      <c r="X2291" s="4"/>
    </row>
    <row r="2292" spans="3:24" s="3" customFormat="1">
      <c r="C2292" s="11"/>
      <c r="E2292" s="11"/>
      <c r="F2292" s="11"/>
      <c r="G2292" s="11"/>
      <c r="H2292" s="209"/>
      <c r="I2292" s="210"/>
      <c r="J2292" s="210"/>
      <c r="K2292" s="11"/>
      <c r="L2292" s="11"/>
      <c r="M2292" s="11"/>
      <c r="P2292" s="4"/>
      <c r="Q2292" s="4"/>
      <c r="R2292" s="4"/>
      <c r="S2292" s="4"/>
      <c r="T2292" s="4"/>
      <c r="U2292" s="4"/>
      <c r="V2292" s="4"/>
      <c r="W2292" s="4"/>
      <c r="X2292" s="4"/>
    </row>
    <row r="2293" spans="3:24" s="3" customFormat="1">
      <c r="C2293" s="11"/>
      <c r="E2293" s="11"/>
      <c r="F2293" s="11"/>
      <c r="G2293" s="11"/>
      <c r="H2293" s="209"/>
      <c r="I2293" s="210"/>
      <c r="J2293" s="210"/>
      <c r="K2293" s="11"/>
      <c r="L2293" s="11"/>
      <c r="M2293" s="11"/>
      <c r="P2293" s="4"/>
      <c r="Q2293" s="4"/>
      <c r="R2293" s="4"/>
      <c r="S2293" s="4"/>
      <c r="T2293" s="4"/>
      <c r="U2293" s="4"/>
      <c r="V2293" s="4"/>
      <c r="W2293" s="4"/>
      <c r="X2293" s="4"/>
    </row>
    <row r="2294" spans="3:24" s="3" customFormat="1">
      <c r="C2294" s="11"/>
      <c r="E2294" s="11"/>
      <c r="F2294" s="11"/>
      <c r="G2294" s="11"/>
      <c r="H2294" s="209"/>
      <c r="I2294" s="210"/>
      <c r="J2294" s="210"/>
      <c r="K2294" s="11"/>
      <c r="L2294" s="11"/>
      <c r="M2294" s="11"/>
      <c r="P2294" s="4"/>
      <c r="Q2294" s="4"/>
      <c r="R2294" s="4"/>
      <c r="S2294" s="4"/>
      <c r="T2294" s="4"/>
      <c r="U2294" s="4"/>
      <c r="V2294" s="4"/>
      <c r="W2294" s="4"/>
      <c r="X2294" s="4"/>
    </row>
    <row r="2295" spans="3:24" s="3" customFormat="1">
      <c r="C2295" s="11"/>
      <c r="E2295" s="11"/>
      <c r="F2295" s="11"/>
      <c r="G2295" s="11"/>
      <c r="H2295" s="209"/>
      <c r="I2295" s="210"/>
      <c r="J2295" s="210"/>
      <c r="K2295" s="11"/>
      <c r="L2295" s="11"/>
      <c r="M2295" s="11"/>
      <c r="P2295" s="4"/>
      <c r="Q2295" s="4"/>
      <c r="R2295" s="4"/>
      <c r="S2295" s="4"/>
      <c r="T2295" s="4"/>
      <c r="U2295" s="4"/>
      <c r="V2295" s="4"/>
      <c r="W2295" s="4"/>
      <c r="X2295" s="4"/>
    </row>
    <row r="2296" spans="3:24" s="3" customFormat="1">
      <c r="C2296" s="11"/>
      <c r="E2296" s="11"/>
      <c r="F2296" s="11"/>
      <c r="G2296" s="11"/>
      <c r="H2296" s="209"/>
      <c r="I2296" s="210"/>
      <c r="J2296" s="210"/>
      <c r="K2296" s="11"/>
      <c r="L2296" s="11"/>
      <c r="M2296" s="11"/>
      <c r="P2296" s="4"/>
      <c r="Q2296" s="4"/>
      <c r="R2296" s="4"/>
      <c r="S2296" s="4"/>
      <c r="T2296" s="4"/>
      <c r="U2296" s="4"/>
      <c r="V2296" s="4"/>
      <c r="W2296" s="4"/>
      <c r="X2296" s="4"/>
    </row>
    <row r="2297" spans="3:24" s="3" customFormat="1">
      <c r="C2297" s="11"/>
      <c r="E2297" s="11"/>
      <c r="F2297" s="11"/>
      <c r="G2297" s="11"/>
      <c r="H2297" s="209"/>
      <c r="I2297" s="210"/>
      <c r="J2297" s="210"/>
      <c r="K2297" s="11"/>
      <c r="L2297" s="11"/>
      <c r="M2297" s="11"/>
      <c r="P2297" s="4"/>
      <c r="Q2297" s="4"/>
      <c r="R2297" s="4"/>
      <c r="S2297" s="4"/>
      <c r="T2297" s="4"/>
      <c r="U2297" s="4"/>
      <c r="V2297" s="4"/>
      <c r="W2297" s="4"/>
      <c r="X2297" s="4"/>
    </row>
    <row r="2298" spans="3:24" s="3" customFormat="1">
      <c r="C2298" s="11"/>
      <c r="E2298" s="11"/>
      <c r="F2298" s="11"/>
      <c r="G2298" s="11"/>
      <c r="H2298" s="209"/>
      <c r="I2298" s="210"/>
      <c r="J2298" s="210"/>
      <c r="K2298" s="11"/>
      <c r="L2298" s="11"/>
      <c r="M2298" s="11"/>
      <c r="P2298" s="4"/>
      <c r="Q2298" s="4"/>
      <c r="R2298" s="4"/>
      <c r="S2298" s="4"/>
      <c r="T2298" s="4"/>
      <c r="U2298" s="4"/>
      <c r="V2298" s="4"/>
      <c r="W2298" s="4"/>
      <c r="X2298" s="4"/>
    </row>
    <row r="2299" spans="3:24" s="3" customFormat="1">
      <c r="C2299" s="11"/>
      <c r="E2299" s="11"/>
      <c r="F2299" s="11"/>
      <c r="G2299" s="11"/>
      <c r="H2299" s="209"/>
      <c r="I2299" s="210"/>
      <c r="J2299" s="210"/>
      <c r="K2299" s="11"/>
      <c r="L2299" s="11"/>
      <c r="M2299" s="11"/>
      <c r="P2299" s="4"/>
      <c r="Q2299" s="4"/>
      <c r="R2299" s="4"/>
      <c r="S2299" s="4"/>
      <c r="T2299" s="4"/>
      <c r="U2299" s="4"/>
      <c r="V2299" s="4"/>
      <c r="W2299" s="4"/>
      <c r="X2299" s="4"/>
    </row>
    <row r="2300" spans="3:24" s="3" customFormat="1">
      <c r="C2300" s="11"/>
      <c r="E2300" s="11"/>
      <c r="F2300" s="11"/>
      <c r="G2300" s="11"/>
      <c r="H2300" s="209"/>
      <c r="I2300" s="210"/>
      <c r="J2300" s="210"/>
      <c r="K2300" s="11"/>
      <c r="L2300" s="11"/>
      <c r="M2300" s="11"/>
      <c r="P2300" s="4"/>
      <c r="Q2300" s="4"/>
      <c r="R2300" s="4"/>
      <c r="S2300" s="4"/>
      <c r="T2300" s="4"/>
      <c r="U2300" s="4"/>
      <c r="V2300" s="4"/>
      <c r="W2300" s="4"/>
      <c r="X2300" s="4"/>
    </row>
    <row r="2301" spans="3:24" s="3" customFormat="1">
      <c r="C2301" s="11"/>
      <c r="E2301" s="11"/>
      <c r="F2301" s="11"/>
      <c r="G2301" s="11"/>
      <c r="H2301" s="209"/>
      <c r="I2301" s="210"/>
      <c r="J2301" s="210"/>
      <c r="K2301" s="11"/>
      <c r="L2301" s="11"/>
      <c r="M2301" s="11"/>
      <c r="P2301" s="4"/>
      <c r="Q2301" s="4"/>
      <c r="R2301" s="4"/>
      <c r="S2301" s="4"/>
      <c r="T2301" s="4"/>
      <c r="U2301" s="4"/>
      <c r="V2301" s="4"/>
      <c r="W2301" s="4"/>
      <c r="X2301" s="4"/>
    </row>
    <row r="2302" spans="3:24" s="3" customFormat="1">
      <c r="C2302" s="11"/>
      <c r="E2302" s="11"/>
      <c r="F2302" s="11"/>
      <c r="G2302" s="11"/>
      <c r="H2302" s="209"/>
      <c r="I2302" s="210"/>
      <c r="J2302" s="210"/>
      <c r="K2302" s="11"/>
      <c r="L2302" s="11"/>
      <c r="M2302" s="11"/>
      <c r="P2302" s="4"/>
      <c r="Q2302" s="4"/>
      <c r="R2302" s="4"/>
      <c r="S2302" s="4"/>
      <c r="T2302" s="4"/>
      <c r="U2302" s="4"/>
      <c r="V2302" s="4"/>
      <c r="W2302" s="4"/>
      <c r="X2302" s="4"/>
    </row>
    <row r="2303" spans="3:24" s="3" customFormat="1">
      <c r="C2303" s="11"/>
      <c r="E2303" s="11"/>
      <c r="F2303" s="11"/>
      <c r="G2303" s="11"/>
      <c r="H2303" s="209"/>
      <c r="I2303" s="210"/>
      <c r="J2303" s="210"/>
      <c r="K2303" s="11"/>
      <c r="L2303" s="11"/>
      <c r="M2303" s="11"/>
      <c r="P2303" s="4"/>
      <c r="Q2303" s="4"/>
      <c r="R2303" s="4"/>
      <c r="S2303" s="4"/>
      <c r="T2303" s="4"/>
      <c r="U2303" s="4"/>
      <c r="V2303" s="4"/>
      <c r="W2303" s="4"/>
      <c r="X2303" s="4"/>
    </row>
    <row r="2304" spans="3:24" s="3" customFormat="1">
      <c r="C2304" s="11"/>
      <c r="E2304" s="11"/>
      <c r="F2304" s="11"/>
      <c r="G2304" s="11"/>
      <c r="H2304" s="209"/>
      <c r="I2304" s="210"/>
      <c r="J2304" s="210"/>
      <c r="K2304" s="11"/>
      <c r="L2304" s="11"/>
      <c r="M2304" s="11"/>
      <c r="P2304" s="4"/>
      <c r="Q2304" s="4"/>
      <c r="R2304" s="4"/>
      <c r="S2304" s="4"/>
      <c r="T2304" s="4"/>
      <c r="U2304" s="4"/>
      <c r="V2304" s="4"/>
      <c r="W2304" s="4"/>
      <c r="X2304" s="4"/>
    </row>
    <row r="2305" spans="3:24" s="3" customFormat="1">
      <c r="C2305" s="11"/>
      <c r="E2305" s="11"/>
      <c r="F2305" s="11"/>
      <c r="G2305" s="11"/>
      <c r="H2305" s="209"/>
      <c r="I2305" s="210"/>
      <c r="J2305" s="210"/>
      <c r="K2305" s="11"/>
      <c r="L2305" s="11"/>
      <c r="M2305" s="11"/>
      <c r="P2305" s="4"/>
      <c r="Q2305" s="4"/>
      <c r="R2305" s="4"/>
      <c r="S2305" s="4"/>
      <c r="T2305" s="4"/>
      <c r="U2305" s="4"/>
      <c r="V2305" s="4"/>
      <c r="W2305" s="4"/>
      <c r="X2305" s="4"/>
    </row>
    <row r="2306" spans="3:24" s="3" customFormat="1">
      <c r="C2306" s="11"/>
      <c r="E2306" s="11"/>
      <c r="F2306" s="11"/>
      <c r="G2306" s="11"/>
      <c r="H2306" s="209"/>
      <c r="I2306" s="210"/>
      <c r="J2306" s="210"/>
      <c r="K2306" s="11"/>
      <c r="L2306" s="11"/>
      <c r="M2306" s="11"/>
      <c r="P2306" s="4"/>
      <c r="Q2306" s="4"/>
      <c r="R2306" s="4"/>
      <c r="S2306" s="4"/>
      <c r="T2306" s="4"/>
      <c r="U2306" s="4"/>
      <c r="V2306" s="4"/>
      <c r="W2306" s="4"/>
      <c r="X2306" s="4"/>
    </row>
    <row r="2307" spans="3:24" s="3" customFormat="1">
      <c r="C2307" s="11"/>
      <c r="E2307" s="11"/>
      <c r="F2307" s="11"/>
      <c r="G2307" s="11"/>
      <c r="H2307" s="209"/>
      <c r="I2307" s="210"/>
      <c r="J2307" s="210"/>
      <c r="K2307" s="11"/>
      <c r="L2307" s="11"/>
      <c r="M2307" s="11"/>
      <c r="P2307" s="4"/>
      <c r="Q2307" s="4"/>
      <c r="R2307" s="4"/>
      <c r="S2307" s="4"/>
      <c r="T2307" s="4"/>
      <c r="U2307" s="4"/>
      <c r="V2307" s="4"/>
      <c r="W2307" s="4"/>
      <c r="X2307" s="4"/>
    </row>
    <row r="2308" spans="3:24" s="3" customFormat="1">
      <c r="C2308" s="11"/>
      <c r="E2308" s="11"/>
      <c r="F2308" s="11"/>
      <c r="G2308" s="11"/>
      <c r="H2308" s="209"/>
      <c r="I2308" s="210"/>
      <c r="J2308" s="210"/>
      <c r="K2308" s="11"/>
      <c r="L2308" s="11"/>
      <c r="M2308" s="11"/>
      <c r="P2308" s="4"/>
      <c r="Q2308" s="4"/>
      <c r="R2308" s="4"/>
      <c r="S2308" s="4"/>
      <c r="T2308" s="4"/>
      <c r="U2308" s="4"/>
      <c r="V2308" s="4"/>
      <c r="W2308" s="4"/>
      <c r="X2308" s="4"/>
    </row>
    <row r="2309" spans="3:24" s="3" customFormat="1">
      <c r="C2309" s="11"/>
      <c r="E2309" s="11"/>
      <c r="F2309" s="11"/>
      <c r="G2309" s="11"/>
      <c r="H2309" s="209"/>
      <c r="I2309" s="210"/>
      <c r="J2309" s="210"/>
      <c r="K2309" s="11"/>
      <c r="L2309" s="11"/>
      <c r="M2309" s="11"/>
      <c r="P2309" s="4"/>
      <c r="Q2309" s="4"/>
      <c r="R2309" s="4"/>
      <c r="S2309" s="4"/>
      <c r="T2309" s="4"/>
      <c r="U2309" s="4"/>
      <c r="V2309" s="4"/>
      <c r="W2309" s="4"/>
      <c r="X2309" s="4"/>
    </row>
    <row r="2310" spans="3:24" s="3" customFormat="1">
      <c r="C2310" s="11"/>
      <c r="E2310" s="11"/>
      <c r="F2310" s="11"/>
      <c r="G2310" s="11"/>
      <c r="H2310" s="209"/>
      <c r="I2310" s="210"/>
      <c r="J2310" s="210"/>
      <c r="K2310" s="11"/>
      <c r="L2310" s="11"/>
      <c r="M2310" s="11"/>
      <c r="P2310" s="4"/>
      <c r="Q2310" s="4"/>
      <c r="R2310" s="4"/>
      <c r="S2310" s="4"/>
      <c r="T2310" s="4"/>
      <c r="U2310" s="4"/>
      <c r="V2310" s="4"/>
      <c r="W2310" s="4"/>
      <c r="X2310" s="4"/>
    </row>
    <row r="2311" spans="3:24" s="3" customFormat="1">
      <c r="C2311" s="11"/>
      <c r="E2311" s="11"/>
      <c r="F2311" s="11"/>
      <c r="G2311" s="11"/>
      <c r="H2311" s="209"/>
      <c r="I2311" s="210"/>
      <c r="J2311" s="210"/>
      <c r="K2311" s="11"/>
      <c r="L2311" s="11"/>
      <c r="M2311" s="11"/>
      <c r="P2311" s="4"/>
      <c r="Q2311" s="4"/>
      <c r="R2311" s="4"/>
      <c r="S2311" s="4"/>
      <c r="T2311" s="4"/>
      <c r="U2311" s="4"/>
      <c r="V2311" s="4"/>
      <c r="W2311" s="4"/>
      <c r="X2311" s="4"/>
    </row>
    <row r="2312" spans="3:24" s="3" customFormat="1">
      <c r="C2312" s="11"/>
      <c r="E2312" s="11"/>
      <c r="F2312" s="11"/>
      <c r="G2312" s="11"/>
      <c r="H2312" s="209"/>
      <c r="I2312" s="210"/>
      <c r="J2312" s="210"/>
      <c r="K2312" s="11"/>
      <c r="L2312" s="11"/>
      <c r="M2312" s="11"/>
      <c r="P2312" s="4"/>
      <c r="Q2312" s="4"/>
      <c r="R2312" s="4"/>
      <c r="S2312" s="4"/>
      <c r="T2312" s="4"/>
      <c r="U2312" s="4"/>
      <c r="V2312" s="4"/>
      <c r="W2312" s="4"/>
      <c r="X2312" s="4"/>
    </row>
    <row r="2313" spans="3:24" s="3" customFormat="1">
      <c r="C2313" s="11"/>
      <c r="E2313" s="11"/>
      <c r="F2313" s="11"/>
      <c r="G2313" s="11"/>
      <c r="H2313" s="209"/>
      <c r="I2313" s="210"/>
      <c r="J2313" s="210"/>
      <c r="K2313" s="11"/>
      <c r="L2313" s="11"/>
      <c r="M2313" s="11"/>
      <c r="P2313" s="4"/>
      <c r="Q2313" s="4"/>
      <c r="R2313" s="4"/>
      <c r="S2313" s="4"/>
      <c r="T2313" s="4"/>
      <c r="U2313" s="4"/>
      <c r="V2313" s="4"/>
      <c r="W2313" s="4"/>
      <c r="X2313" s="4"/>
    </row>
    <row r="2314" spans="3:24" s="3" customFormat="1">
      <c r="C2314" s="11"/>
      <c r="E2314" s="11"/>
      <c r="F2314" s="11"/>
      <c r="G2314" s="11"/>
      <c r="H2314" s="209"/>
      <c r="I2314" s="210"/>
      <c r="J2314" s="210"/>
      <c r="K2314" s="11"/>
      <c r="L2314" s="11"/>
      <c r="M2314" s="11"/>
      <c r="P2314" s="4"/>
      <c r="Q2314" s="4"/>
      <c r="R2314" s="4"/>
      <c r="S2314" s="4"/>
      <c r="T2314" s="4"/>
      <c r="U2314" s="4"/>
      <c r="V2314" s="4"/>
      <c r="W2314" s="4"/>
      <c r="X2314" s="4"/>
    </row>
    <row r="2315" spans="3:24" s="3" customFormat="1">
      <c r="C2315" s="11"/>
      <c r="E2315" s="11"/>
      <c r="F2315" s="11"/>
      <c r="G2315" s="11"/>
      <c r="H2315" s="209"/>
      <c r="I2315" s="210"/>
      <c r="J2315" s="210"/>
      <c r="K2315" s="11"/>
      <c r="L2315" s="11"/>
      <c r="M2315" s="11"/>
      <c r="P2315" s="4"/>
      <c r="Q2315" s="4"/>
      <c r="R2315" s="4"/>
      <c r="S2315" s="4"/>
      <c r="T2315" s="4"/>
      <c r="U2315" s="4"/>
      <c r="V2315" s="4"/>
      <c r="W2315" s="4"/>
      <c r="X2315" s="4"/>
    </row>
    <row r="2316" spans="3:24" s="3" customFormat="1">
      <c r="C2316" s="11"/>
      <c r="E2316" s="11"/>
      <c r="F2316" s="11"/>
      <c r="G2316" s="11"/>
      <c r="H2316" s="209"/>
      <c r="I2316" s="210"/>
      <c r="J2316" s="210"/>
      <c r="K2316" s="11"/>
      <c r="L2316" s="11"/>
      <c r="M2316" s="11"/>
      <c r="P2316" s="4"/>
      <c r="Q2316" s="4"/>
      <c r="R2316" s="4"/>
      <c r="S2316" s="4"/>
      <c r="T2316" s="4"/>
      <c r="U2316" s="4"/>
      <c r="V2316" s="4"/>
      <c r="W2316" s="4"/>
      <c r="X2316" s="4"/>
    </row>
    <row r="2317" spans="3:24" s="3" customFormat="1">
      <c r="C2317" s="11"/>
      <c r="E2317" s="11"/>
      <c r="F2317" s="11"/>
      <c r="G2317" s="11"/>
      <c r="H2317" s="209"/>
      <c r="I2317" s="210"/>
      <c r="J2317" s="210"/>
      <c r="K2317" s="11"/>
      <c r="L2317" s="11"/>
      <c r="M2317" s="11"/>
      <c r="P2317" s="4"/>
      <c r="Q2317" s="4"/>
      <c r="R2317" s="4"/>
      <c r="S2317" s="4"/>
      <c r="T2317" s="4"/>
      <c r="U2317" s="4"/>
      <c r="V2317" s="4"/>
      <c r="W2317" s="4"/>
      <c r="X2317" s="4"/>
    </row>
    <row r="2318" spans="3:24" s="3" customFormat="1">
      <c r="C2318" s="11"/>
      <c r="E2318" s="11"/>
      <c r="F2318" s="11"/>
      <c r="G2318" s="11"/>
      <c r="H2318" s="209"/>
      <c r="I2318" s="210"/>
      <c r="J2318" s="210"/>
      <c r="K2318" s="11"/>
      <c r="L2318" s="11"/>
      <c r="M2318" s="11"/>
      <c r="P2318" s="4"/>
      <c r="Q2318" s="4"/>
      <c r="R2318" s="4"/>
      <c r="S2318" s="4"/>
      <c r="T2318" s="4"/>
      <c r="U2318" s="4"/>
      <c r="V2318" s="4"/>
      <c r="W2318" s="4"/>
      <c r="X2318" s="4"/>
    </row>
    <row r="2319" spans="3:24" s="3" customFormat="1">
      <c r="C2319" s="11"/>
      <c r="E2319" s="11"/>
      <c r="F2319" s="11"/>
      <c r="G2319" s="11"/>
      <c r="H2319" s="209"/>
      <c r="I2319" s="210"/>
      <c r="J2319" s="210"/>
      <c r="K2319" s="11"/>
      <c r="L2319" s="11"/>
      <c r="M2319" s="11"/>
      <c r="P2319" s="4"/>
      <c r="Q2319" s="4"/>
      <c r="R2319" s="4"/>
      <c r="S2319" s="4"/>
      <c r="T2319" s="4"/>
      <c r="U2319" s="4"/>
      <c r="V2319" s="4"/>
      <c r="W2319" s="4"/>
      <c r="X2319" s="4"/>
    </row>
    <row r="2320" spans="3:24" s="3" customFormat="1">
      <c r="C2320" s="11"/>
      <c r="E2320" s="11"/>
      <c r="F2320" s="11"/>
      <c r="G2320" s="11"/>
      <c r="H2320" s="209"/>
      <c r="I2320" s="210"/>
      <c r="J2320" s="210"/>
      <c r="K2320" s="11"/>
      <c r="L2320" s="11"/>
      <c r="M2320" s="11"/>
      <c r="P2320" s="4"/>
      <c r="Q2320" s="4"/>
      <c r="R2320" s="4"/>
      <c r="S2320" s="4"/>
      <c r="T2320" s="4"/>
      <c r="U2320" s="4"/>
      <c r="V2320" s="4"/>
      <c r="W2320" s="4"/>
      <c r="X2320" s="4"/>
    </row>
    <row r="2321" spans="3:24" s="3" customFormat="1">
      <c r="C2321" s="11"/>
      <c r="E2321" s="11"/>
      <c r="F2321" s="11"/>
      <c r="G2321" s="11"/>
      <c r="H2321" s="209"/>
      <c r="I2321" s="210"/>
      <c r="J2321" s="210"/>
      <c r="K2321" s="11"/>
      <c r="L2321" s="11"/>
      <c r="M2321" s="11"/>
      <c r="P2321" s="4"/>
      <c r="Q2321" s="4"/>
      <c r="R2321" s="4"/>
      <c r="S2321" s="4"/>
      <c r="T2321" s="4"/>
      <c r="U2321" s="4"/>
      <c r="V2321" s="4"/>
      <c r="W2321" s="4"/>
      <c r="X2321" s="4"/>
    </row>
    <row r="2322" spans="3:24" s="3" customFormat="1">
      <c r="C2322" s="11"/>
      <c r="E2322" s="11"/>
      <c r="F2322" s="11"/>
      <c r="G2322" s="11"/>
      <c r="H2322" s="209"/>
      <c r="I2322" s="210"/>
      <c r="J2322" s="210"/>
      <c r="K2322" s="11"/>
      <c r="L2322" s="11"/>
      <c r="M2322" s="11"/>
      <c r="P2322" s="4"/>
      <c r="Q2322" s="4"/>
      <c r="R2322" s="4"/>
      <c r="S2322" s="4"/>
      <c r="T2322" s="4"/>
      <c r="U2322" s="4"/>
      <c r="V2322" s="4"/>
      <c r="W2322" s="4"/>
      <c r="X2322" s="4"/>
    </row>
    <row r="2323" spans="3:24" s="3" customFormat="1">
      <c r="C2323" s="11"/>
      <c r="E2323" s="11"/>
      <c r="F2323" s="11"/>
      <c r="G2323" s="11"/>
      <c r="H2323" s="209"/>
      <c r="I2323" s="210"/>
      <c r="J2323" s="210"/>
      <c r="K2323" s="11"/>
      <c r="L2323" s="11"/>
      <c r="M2323" s="11"/>
      <c r="P2323" s="4"/>
      <c r="Q2323" s="4"/>
      <c r="R2323" s="4"/>
      <c r="S2323" s="4"/>
      <c r="T2323" s="4"/>
      <c r="U2323" s="4"/>
      <c r="V2323" s="4"/>
      <c r="W2323" s="4"/>
      <c r="X2323" s="4"/>
    </row>
    <row r="2324" spans="3:24" s="3" customFormat="1">
      <c r="C2324" s="11"/>
      <c r="E2324" s="11"/>
      <c r="F2324" s="11"/>
      <c r="G2324" s="11"/>
      <c r="H2324" s="209"/>
      <c r="I2324" s="210"/>
      <c r="J2324" s="210"/>
      <c r="K2324" s="11"/>
      <c r="L2324" s="11"/>
      <c r="M2324" s="11"/>
      <c r="P2324" s="4"/>
      <c r="Q2324" s="4"/>
      <c r="R2324" s="4"/>
      <c r="S2324" s="4"/>
      <c r="T2324" s="4"/>
      <c r="U2324" s="4"/>
      <c r="V2324" s="4"/>
      <c r="W2324" s="4"/>
      <c r="X2324" s="4"/>
    </row>
    <row r="2325" spans="3:24" s="3" customFormat="1">
      <c r="C2325" s="11"/>
      <c r="E2325" s="11"/>
      <c r="F2325" s="11"/>
      <c r="G2325" s="11"/>
      <c r="H2325" s="209"/>
      <c r="I2325" s="210"/>
      <c r="J2325" s="210"/>
      <c r="K2325" s="11"/>
      <c r="L2325" s="11"/>
      <c r="M2325" s="11"/>
      <c r="P2325" s="4"/>
      <c r="Q2325" s="4"/>
      <c r="R2325" s="4"/>
      <c r="S2325" s="4"/>
      <c r="T2325" s="4"/>
      <c r="U2325" s="4"/>
      <c r="V2325" s="4"/>
      <c r="W2325" s="4"/>
      <c r="X2325" s="4"/>
    </row>
    <row r="2326" spans="3:24" s="3" customFormat="1">
      <c r="C2326" s="11"/>
      <c r="E2326" s="11"/>
      <c r="F2326" s="11"/>
      <c r="G2326" s="11"/>
      <c r="H2326" s="209"/>
      <c r="I2326" s="210"/>
      <c r="J2326" s="210"/>
      <c r="K2326" s="11"/>
      <c r="L2326" s="11"/>
      <c r="M2326" s="11"/>
      <c r="P2326" s="4"/>
      <c r="Q2326" s="4"/>
      <c r="R2326" s="4"/>
      <c r="S2326" s="4"/>
      <c r="T2326" s="4"/>
      <c r="U2326" s="4"/>
      <c r="V2326" s="4"/>
      <c r="W2326" s="4"/>
      <c r="X2326" s="4"/>
    </row>
    <row r="2327" spans="3:24" s="3" customFormat="1">
      <c r="C2327" s="11"/>
      <c r="E2327" s="11"/>
      <c r="F2327" s="11"/>
      <c r="G2327" s="11"/>
      <c r="H2327" s="209"/>
      <c r="I2327" s="210"/>
      <c r="J2327" s="210"/>
      <c r="K2327" s="11"/>
      <c r="L2327" s="11"/>
      <c r="M2327" s="11"/>
      <c r="P2327" s="4"/>
      <c r="Q2327" s="4"/>
      <c r="R2327" s="4"/>
      <c r="S2327" s="4"/>
      <c r="T2327" s="4"/>
      <c r="U2327" s="4"/>
      <c r="V2327" s="4"/>
      <c r="W2327" s="4"/>
      <c r="X2327" s="4"/>
    </row>
    <row r="2328" spans="3:24" s="3" customFormat="1">
      <c r="C2328" s="11"/>
      <c r="E2328" s="11"/>
      <c r="F2328" s="11"/>
      <c r="G2328" s="11"/>
      <c r="H2328" s="209"/>
      <c r="I2328" s="210"/>
      <c r="J2328" s="210"/>
      <c r="K2328" s="11"/>
      <c r="L2328" s="11"/>
      <c r="M2328" s="11"/>
      <c r="P2328" s="4"/>
      <c r="Q2328" s="4"/>
      <c r="R2328" s="4"/>
      <c r="S2328" s="4"/>
      <c r="T2328" s="4"/>
      <c r="U2328" s="4"/>
      <c r="V2328" s="4"/>
      <c r="W2328" s="4"/>
      <c r="X2328" s="4"/>
    </row>
    <row r="2329" spans="3:24" s="3" customFormat="1">
      <c r="C2329" s="11"/>
      <c r="E2329" s="11"/>
      <c r="F2329" s="11"/>
      <c r="G2329" s="11"/>
      <c r="H2329" s="209"/>
      <c r="I2329" s="210"/>
      <c r="J2329" s="210"/>
      <c r="K2329" s="11"/>
      <c r="L2329" s="11"/>
      <c r="M2329" s="11"/>
      <c r="P2329" s="4"/>
      <c r="Q2329" s="4"/>
      <c r="R2329" s="4"/>
      <c r="S2329" s="4"/>
      <c r="T2329" s="4"/>
      <c r="U2329" s="4"/>
      <c r="V2329" s="4"/>
      <c r="W2329" s="4"/>
      <c r="X2329" s="4"/>
    </row>
    <row r="2330" spans="3:24" s="3" customFormat="1">
      <c r="C2330" s="11"/>
      <c r="E2330" s="11"/>
      <c r="F2330" s="11"/>
      <c r="G2330" s="11"/>
      <c r="H2330" s="209"/>
      <c r="I2330" s="210"/>
      <c r="J2330" s="210"/>
      <c r="K2330" s="11"/>
      <c r="L2330" s="11"/>
      <c r="M2330" s="11"/>
      <c r="P2330" s="4"/>
      <c r="Q2330" s="4"/>
      <c r="R2330" s="4"/>
      <c r="S2330" s="4"/>
      <c r="T2330" s="4"/>
      <c r="U2330" s="4"/>
      <c r="V2330" s="4"/>
      <c r="W2330" s="4"/>
      <c r="X2330" s="4"/>
    </row>
    <row r="2331" spans="3:24" s="3" customFormat="1">
      <c r="C2331" s="11"/>
      <c r="E2331" s="11"/>
      <c r="F2331" s="11"/>
      <c r="G2331" s="11"/>
      <c r="H2331" s="209"/>
      <c r="I2331" s="210"/>
      <c r="J2331" s="210"/>
      <c r="K2331" s="11"/>
      <c r="L2331" s="11"/>
      <c r="M2331" s="11"/>
      <c r="P2331" s="4"/>
      <c r="Q2331" s="4"/>
      <c r="R2331" s="4"/>
      <c r="S2331" s="4"/>
      <c r="T2331" s="4"/>
      <c r="U2331" s="4"/>
      <c r="V2331" s="4"/>
      <c r="W2331" s="4"/>
      <c r="X2331" s="4"/>
    </row>
    <row r="2332" spans="3:24" s="3" customFormat="1">
      <c r="C2332" s="11"/>
      <c r="E2332" s="11"/>
      <c r="F2332" s="11"/>
      <c r="G2332" s="11"/>
      <c r="H2332" s="209"/>
      <c r="I2332" s="210"/>
      <c r="J2332" s="210"/>
      <c r="K2332" s="11"/>
      <c r="L2332" s="11"/>
      <c r="M2332" s="11"/>
      <c r="P2332" s="4"/>
      <c r="Q2332" s="4"/>
      <c r="R2332" s="4"/>
      <c r="S2332" s="4"/>
      <c r="T2332" s="4"/>
      <c r="U2332" s="4"/>
      <c r="V2332" s="4"/>
      <c r="W2332" s="4"/>
      <c r="X2332" s="4"/>
    </row>
    <row r="2333" spans="3:24" s="3" customFormat="1">
      <c r="C2333" s="11"/>
      <c r="E2333" s="11"/>
      <c r="F2333" s="11"/>
      <c r="G2333" s="11"/>
      <c r="H2333" s="209"/>
      <c r="I2333" s="210"/>
      <c r="J2333" s="210"/>
      <c r="K2333" s="11"/>
      <c r="L2333" s="11"/>
      <c r="M2333" s="11"/>
      <c r="P2333" s="4"/>
      <c r="Q2333" s="4"/>
      <c r="R2333" s="4"/>
      <c r="S2333" s="4"/>
      <c r="T2333" s="4"/>
      <c r="U2333" s="4"/>
      <c r="V2333" s="4"/>
      <c r="W2333" s="4"/>
      <c r="X2333" s="4"/>
    </row>
    <row r="2334" spans="3:24" s="3" customFormat="1">
      <c r="C2334" s="11"/>
      <c r="E2334" s="11"/>
      <c r="F2334" s="11"/>
      <c r="G2334" s="11"/>
      <c r="H2334" s="209"/>
      <c r="I2334" s="210"/>
      <c r="J2334" s="210"/>
      <c r="K2334" s="11"/>
      <c r="L2334" s="11"/>
      <c r="M2334" s="11"/>
      <c r="P2334" s="4"/>
      <c r="Q2334" s="4"/>
      <c r="R2334" s="4"/>
      <c r="S2334" s="4"/>
      <c r="T2334" s="4"/>
      <c r="U2334" s="4"/>
      <c r="V2334" s="4"/>
      <c r="W2334" s="4"/>
      <c r="X2334" s="4"/>
    </row>
    <row r="2335" spans="3:24" s="3" customFormat="1">
      <c r="C2335" s="11"/>
      <c r="E2335" s="11"/>
      <c r="F2335" s="11"/>
      <c r="G2335" s="11"/>
      <c r="H2335" s="209"/>
      <c r="I2335" s="210"/>
      <c r="J2335" s="210"/>
      <c r="K2335" s="11"/>
      <c r="L2335" s="11"/>
      <c r="M2335" s="11"/>
      <c r="P2335" s="4"/>
      <c r="Q2335" s="4"/>
      <c r="R2335" s="4"/>
      <c r="S2335" s="4"/>
      <c r="T2335" s="4"/>
      <c r="U2335" s="4"/>
      <c r="V2335" s="4"/>
      <c r="W2335" s="4"/>
      <c r="X2335" s="4"/>
    </row>
    <row r="2336" spans="3:24" s="3" customFormat="1">
      <c r="C2336" s="11"/>
      <c r="E2336" s="11"/>
      <c r="F2336" s="11"/>
      <c r="G2336" s="11"/>
      <c r="H2336" s="209"/>
      <c r="I2336" s="210"/>
      <c r="J2336" s="210"/>
      <c r="K2336" s="11"/>
      <c r="L2336" s="11"/>
      <c r="M2336" s="11"/>
      <c r="P2336" s="4"/>
      <c r="Q2336" s="4"/>
      <c r="R2336" s="4"/>
      <c r="S2336" s="4"/>
      <c r="T2336" s="4"/>
      <c r="U2336" s="4"/>
      <c r="V2336" s="4"/>
      <c r="W2336" s="4"/>
      <c r="X2336" s="4"/>
    </row>
    <row r="2337" spans="3:24" s="3" customFormat="1">
      <c r="C2337" s="11"/>
      <c r="E2337" s="11"/>
      <c r="F2337" s="11"/>
      <c r="G2337" s="11"/>
      <c r="H2337" s="209"/>
      <c r="I2337" s="210"/>
      <c r="J2337" s="210"/>
      <c r="K2337" s="11"/>
      <c r="L2337" s="11"/>
      <c r="M2337" s="11"/>
      <c r="P2337" s="4"/>
      <c r="Q2337" s="4"/>
      <c r="R2337" s="4"/>
      <c r="S2337" s="4"/>
      <c r="T2337" s="4"/>
      <c r="U2337" s="4"/>
      <c r="V2337" s="4"/>
      <c r="W2337" s="4"/>
      <c r="X2337" s="4"/>
    </row>
    <row r="2338" spans="3:24" s="3" customFormat="1">
      <c r="C2338" s="11"/>
      <c r="E2338" s="11"/>
      <c r="F2338" s="11"/>
      <c r="G2338" s="11"/>
      <c r="H2338" s="209"/>
      <c r="I2338" s="210"/>
      <c r="J2338" s="210"/>
      <c r="K2338" s="11"/>
      <c r="L2338" s="11"/>
      <c r="M2338" s="11"/>
      <c r="P2338" s="4"/>
      <c r="Q2338" s="4"/>
      <c r="R2338" s="4"/>
      <c r="S2338" s="4"/>
      <c r="T2338" s="4"/>
      <c r="U2338" s="4"/>
      <c r="V2338" s="4"/>
      <c r="W2338" s="4"/>
      <c r="X2338" s="4"/>
    </row>
    <row r="2339" spans="3:24" s="3" customFormat="1">
      <c r="C2339" s="11"/>
      <c r="E2339" s="11"/>
      <c r="F2339" s="11"/>
      <c r="G2339" s="11"/>
      <c r="H2339" s="209"/>
      <c r="I2339" s="210"/>
      <c r="J2339" s="210"/>
      <c r="K2339" s="11"/>
      <c r="L2339" s="11"/>
      <c r="M2339" s="11"/>
      <c r="P2339" s="4"/>
      <c r="Q2339" s="4"/>
      <c r="R2339" s="4"/>
      <c r="S2339" s="4"/>
      <c r="T2339" s="4"/>
      <c r="U2339" s="4"/>
      <c r="V2339" s="4"/>
      <c r="W2339" s="4"/>
      <c r="X2339" s="4"/>
    </row>
    <row r="2340" spans="3:24" s="3" customFormat="1">
      <c r="C2340" s="11"/>
      <c r="E2340" s="11"/>
      <c r="F2340" s="11"/>
      <c r="G2340" s="11"/>
      <c r="H2340" s="209"/>
      <c r="I2340" s="210"/>
      <c r="J2340" s="210"/>
      <c r="K2340" s="11"/>
      <c r="L2340" s="11"/>
      <c r="M2340" s="11"/>
      <c r="P2340" s="4"/>
      <c r="Q2340" s="4"/>
      <c r="R2340" s="4"/>
      <c r="S2340" s="4"/>
      <c r="T2340" s="4"/>
      <c r="U2340" s="4"/>
      <c r="V2340" s="4"/>
      <c r="W2340" s="4"/>
      <c r="X2340" s="4"/>
    </row>
    <row r="2341" spans="3:24" s="3" customFormat="1">
      <c r="C2341" s="11"/>
      <c r="E2341" s="11"/>
      <c r="F2341" s="11"/>
      <c r="G2341" s="11"/>
      <c r="H2341" s="209"/>
      <c r="I2341" s="210"/>
      <c r="J2341" s="210"/>
      <c r="K2341" s="11"/>
      <c r="L2341" s="11"/>
      <c r="M2341" s="11"/>
      <c r="P2341" s="4"/>
      <c r="Q2341" s="4"/>
      <c r="R2341" s="4"/>
      <c r="S2341" s="4"/>
      <c r="T2341" s="4"/>
      <c r="U2341" s="4"/>
      <c r="V2341" s="4"/>
      <c r="W2341" s="4"/>
      <c r="X2341" s="4"/>
    </row>
    <row r="2342" spans="3:24" s="3" customFormat="1">
      <c r="C2342" s="11"/>
      <c r="E2342" s="11"/>
      <c r="F2342" s="11"/>
      <c r="G2342" s="11"/>
      <c r="H2342" s="209"/>
      <c r="I2342" s="210"/>
      <c r="J2342" s="210"/>
      <c r="K2342" s="11"/>
      <c r="L2342" s="11"/>
      <c r="M2342" s="11"/>
      <c r="P2342" s="4"/>
      <c r="Q2342" s="4"/>
      <c r="R2342" s="4"/>
      <c r="S2342" s="4"/>
      <c r="T2342" s="4"/>
      <c r="U2342" s="4"/>
      <c r="V2342" s="4"/>
      <c r="W2342" s="4"/>
      <c r="X2342" s="4"/>
    </row>
    <row r="2343" spans="3:24" s="3" customFormat="1">
      <c r="C2343" s="11"/>
      <c r="E2343" s="11"/>
      <c r="F2343" s="11"/>
      <c r="G2343" s="11"/>
      <c r="H2343" s="209"/>
      <c r="I2343" s="210"/>
      <c r="J2343" s="210"/>
      <c r="K2343" s="11"/>
      <c r="L2343" s="11"/>
      <c r="M2343" s="11"/>
      <c r="P2343" s="4"/>
      <c r="Q2343" s="4"/>
      <c r="R2343" s="4"/>
      <c r="S2343" s="4"/>
      <c r="T2343" s="4"/>
      <c r="U2343" s="4"/>
      <c r="V2343" s="4"/>
      <c r="W2343" s="4"/>
      <c r="X2343" s="4"/>
    </row>
    <row r="2344" spans="3:24" s="3" customFormat="1">
      <c r="C2344" s="11"/>
      <c r="E2344" s="11"/>
      <c r="F2344" s="11"/>
      <c r="G2344" s="11"/>
      <c r="H2344" s="209"/>
      <c r="I2344" s="210"/>
      <c r="J2344" s="210"/>
      <c r="K2344" s="11"/>
      <c r="L2344" s="11"/>
      <c r="M2344" s="11"/>
      <c r="P2344" s="4"/>
      <c r="Q2344" s="4"/>
      <c r="R2344" s="4"/>
      <c r="S2344" s="4"/>
      <c r="T2344" s="4"/>
      <c r="U2344" s="4"/>
      <c r="V2344" s="4"/>
      <c r="W2344" s="4"/>
      <c r="X2344" s="4"/>
    </row>
    <row r="2345" spans="3:24" s="3" customFormat="1">
      <c r="C2345" s="11"/>
      <c r="E2345" s="11"/>
      <c r="F2345" s="11"/>
      <c r="G2345" s="11"/>
      <c r="H2345" s="209"/>
      <c r="I2345" s="210"/>
      <c r="J2345" s="210"/>
      <c r="K2345" s="11"/>
      <c r="L2345" s="11"/>
      <c r="M2345" s="11"/>
      <c r="P2345" s="4"/>
      <c r="Q2345" s="4"/>
      <c r="R2345" s="4"/>
      <c r="S2345" s="4"/>
      <c r="T2345" s="4"/>
      <c r="U2345" s="4"/>
      <c r="V2345" s="4"/>
      <c r="W2345" s="4"/>
      <c r="X2345" s="4"/>
    </row>
    <row r="2346" spans="3:24" s="3" customFormat="1">
      <c r="C2346" s="11"/>
      <c r="E2346" s="11"/>
      <c r="F2346" s="11"/>
      <c r="G2346" s="11"/>
      <c r="H2346" s="209"/>
      <c r="I2346" s="210"/>
      <c r="J2346" s="210"/>
      <c r="K2346" s="11"/>
      <c r="L2346" s="11"/>
      <c r="M2346" s="11"/>
      <c r="P2346" s="4"/>
      <c r="Q2346" s="4"/>
      <c r="R2346" s="4"/>
      <c r="S2346" s="4"/>
      <c r="T2346" s="4"/>
      <c r="U2346" s="4"/>
      <c r="V2346" s="4"/>
      <c r="W2346" s="4"/>
      <c r="X2346" s="4"/>
    </row>
    <row r="2347" spans="3:24" s="3" customFormat="1">
      <c r="C2347" s="11"/>
      <c r="E2347" s="11"/>
      <c r="F2347" s="11"/>
      <c r="G2347" s="11"/>
      <c r="H2347" s="209"/>
      <c r="I2347" s="210"/>
      <c r="J2347" s="210"/>
      <c r="K2347" s="11"/>
      <c r="L2347" s="11"/>
      <c r="M2347" s="11"/>
      <c r="P2347" s="4"/>
      <c r="Q2347" s="4"/>
      <c r="R2347" s="4"/>
      <c r="S2347" s="4"/>
      <c r="T2347" s="4"/>
      <c r="U2347" s="4"/>
      <c r="V2347" s="4"/>
      <c r="W2347" s="4"/>
      <c r="X2347" s="4"/>
    </row>
    <row r="2348" spans="3:24" s="3" customFormat="1">
      <c r="C2348" s="11"/>
      <c r="E2348" s="11"/>
      <c r="F2348" s="11"/>
      <c r="G2348" s="11"/>
      <c r="H2348" s="209"/>
      <c r="I2348" s="210"/>
      <c r="J2348" s="210"/>
      <c r="K2348" s="11"/>
      <c r="L2348" s="11"/>
      <c r="M2348" s="11"/>
      <c r="P2348" s="4"/>
      <c r="Q2348" s="4"/>
      <c r="R2348" s="4"/>
      <c r="S2348" s="4"/>
      <c r="T2348" s="4"/>
      <c r="U2348" s="4"/>
      <c r="V2348" s="4"/>
      <c r="W2348" s="4"/>
      <c r="X2348" s="4"/>
    </row>
    <row r="2349" spans="3:24" s="3" customFormat="1">
      <c r="C2349" s="11"/>
      <c r="E2349" s="11"/>
      <c r="F2349" s="11"/>
      <c r="G2349" s="11"/>
      <c r="H2349" s="209"/>
      <c r="I2349" s="210"/>
      <c r="J2349" s="210"/>
      <c r="K2349" s="11"/>
      <c r="L2349" s="11"/>
      <c r="M2349" s="11"/>
      <c r="P2349" s="4"/>
      <c r="Q2349" s="4"/>
      <c r="R2349" s="4"/>
      <c r="S2349" s="4"/>
      <c r="T2349" s="4"/>
      <c r="U2349" s="4"/>
      <c r="V2349" s="4"/>
      <c r="W2349" s="4"/>
      <c r="X2349" s="4"/>
    </row>
    <row r="2350" spans="3:24" s="3" customFormat="1">
      <c r="C2350" s="11"/>
      <c r="E2350" s="11"/>
      <c r="F2350" s="11"/>
      <c r="G2350" s="11"/>
      <c r="H2350" s="209"/>
      <c r="I2350" s="210"/>
      <c r="J2350" s="210"/>
      <c r="K2350" s="11"/>
      <c r="L2350" s="11"/>
      <c r="M2350" s="11"/>
      <c r="P2350" s="4"/>
      <c r="Q2350" s="4"/>
      <c r="R2350" s="4"/>
      <c r="S2350" s="4"/>
      <c r="T2350" s="4"/>
      <c r="U2350" s="4"/>
      <c r="V2350" s="4"/>
      <c r="W2350" s="4"/>
      <c r="X2350" s="4"/>
    </row>
    <row r="2351" spans="3:24" s="3" customFormat="1">
      <c r="C2351" s="11"/>
      <c r="E2351" s="11"/>
      <c r="F2351" s="11"/>
      <c r="G2351" s="11"/>
      <c r="H2351" s="209"/>
      <c r="I2351" s="210"/>
      <c r="J2351" s="210"/>
      <c r="K2351" s="11"/>
      <c r="L2351" s="11"/>
      <c r="M2351" s="11"/>
      <c r="P2351" s="4"/>
      <c r="Q2351" s="4"/>
      <c r="R2351" s="4"/>
      <c r="S2351" s="4"/>
      <c r="T2351" s="4"/>
      <c r="U2351" s="4"/>
      <c r="V2351" s="4"/>
      <c r="W2351" s="4"/>
      <c r="X2351" s="4"/>
    </row>
    <row r="2352" spans="3:24" s="3" customFormat="1">
      <c r="C2352" s="11"/>
      <c r="E2352" s="11"/>
      <c r="F2352" s="11"/>
      <c r="G2352" s="11"/>
      <c r="H2352" s="209"/>
      <c r="I2352" s="210"/>
      <c r="J2352" s="210"/>
      <c r="K2352" s="11"/>
      <c r="L2352" s="11"/>
      <c r="M2352" s="11"/>
      <c r="P2352" s="4"/>
      <c r="Q2352" s="4"/>
      <c r="R2352" s="4"/>
      <c r="S2352" s="4"/>
      <c r="T2352" s="4"/>
      <c r="U2352" s="4"/>
      <c r="V2352" s="4"/>
      <c r="W2352" s="4"/>
      <c r="X2352" s="4"/>
    </row>
    <row r="2353" spans="3:24" s="3" customFormat="1">
      <c r="C2353" s="11"/>
      <c r="E2353" s="11"/>
      <c r="F2353" s="11"/>
      <c r="G2353" s="11"/>
      <c r="H2353" s="209"/>
      <c r="I2353" s="210"/>
      <c r="J2353" s="210"/>
      <c r="K2353" s="11"/>
      <c r="L2353" s="11"/>
      <c r="M2353" s="11"/>
      <c r="P2353" s="4"/>
      <c r="Q2353" s="4"/>
      <c r="R2353" s="4"/>
      <c r="S2353" s="4"/>
      <c r="T2353" s="4"/>
      <c r="U2353" s="4"/>
      <c r="V2353" s="4"/>
      <c r="W2353" s="4"/>
      <c r="X2353" s="4"/>
    </row>
    <row r="2354" spans="3:24" s="3" customFormat="1">
      <c r="C2354" s="11"/>
      <c r="E2354" s="11"/>
      <c r="F2354" s="11"/>
      <c r="G2354" s="11"/>
      <c r="H2354" s="209"/>
      <c r="I2354" s="210"/>
      <c r="J2354" s="210"/>
      <c r="K2354" s="11"/>
      <c r="L2354" s="11"/>
      <c r="M2354" s="11"/>
      <c r="P2354" s="4"/>
      <c r="Q2354" s="4"/>
      <c r="R2354" s="4"/>
      <c r="S2354" s="4"/>
      <c r="T2354" s="4"/>
      <c r="U2354" s="4"/>
      <c r="V2354" s="4"/>
      <c r="W2354" s="4"/>
      <c r="X2354" s="4"/>
    </row>
    <row r="2355" spans="3:24" s="3" customFormat="1">
      <c r="C2355" s="11"/>
      <c r="E2355" s="11"/>
      <c r="F2355" s="11"/>
      <c r="G2355" s="11"/>
      <c r="H2355" s="209"/>
      <c r="I2355" s="210"/>
      <c r="J2355" s="210"/>
      <c r="K2355" s="11"/>
      <c r="L2355" s="11"/>
      <c r="M2355" s="11"/>
      <c r="P2355" s="4"/>
      <c r="Q2355" s="4"/>
      <c r="R2355" s="4"/>
      <c r="S2355" s="4"/>
      <c r="T2355" s="4"/>
      <c r="U2355" s="4"/>
      <c r="V2355" s="4"/>
      <c r="W2355" s="4"/>
      <c r="X2355" s="4"/>
    </row>
    <row r="2356" spans="3:24" s="3" customFormat="1">
      <c r="C2356" s="11"/>
      <c r="E2356" s="11"/>
      <c r="F2356" s="11"/>
      <c r="G2356" s="11"/>
      <c r="H2356" s="209"/>
      <c r="I2356" s="210"/>
      <c r="J2356" s="210"/>
      <c r="K2356" s="11"/>
      <c r="L2356" s="11"/>
      <c r="M2356" s="11"/>
      <c r="P2356" s="4"/>
      <c r="Q2356" s="4"/>
      <c r="R2356" s="4"/>
      <c r="S2356" s="4"/>
      <c r="T2356" s="4"/>
      <c r="U2356" s="4"/>
      <c r="V2356" s="4"/>
      <c r="W2356" s="4"/>
      <c r="X2356" s="4"/>
    </row>
    <row r="2357" spans="3:24" s="3" customFormat="1">
      <c r="C2357" s="11"/>
      <c r="E2357" s="11"/>
      <c r="F2357" s="11"/>
      <c r="G2357" s="11"/>
      <c r="H2357" s="209"/>
      <c r="I2357" s="210"/>
      <c r="J2357" s="210"/>
      <c r="K2357" s="11"/>
      <c r="L2357" s="11"/>
      <c r="M2357" s="11"/>
      <c r="P2357" s="4"/>
      <c r="Q2357" s="4"/>
      <c r="R2357" s="4"/>
      <c r="S2357" s="4"/>
      <c r="T2357" s="4"/>
      <c r="U2357" s="4"/>
      <c r="V2357" s="4"/>
      <c r="W2357" s="4"/>
      <c r="X2357" s="4"/>
    </row>
    <row r="2358" spans="3:24" s="3" customFormat="1">
      <c r="C2358" s="11"/>
      <c r="E2358" s="11"/>
      <c r="F2358" s="11"/>
      <c r="G2358" s="11"/>
      <c r="H2358" s="209"/>
      <c r="I2358" s="210"/>
      <c r="J2358" s="210"/>
      <c r="K2358" s="11"/>
      <c r="L2358" s="11"/>
      <c r="M2358" s="11"/>
      <c r="P2358" s="4"/>
      <c r="Q2358" s="4"/>
      <c r="R2358" s="4"/>
      <c r="S2358" s="4"/>
      <c r="T2358" s="4"/>
      <c r="U2358" s="4"/>
      <c r="V2358" s="4"/>
      <c r="W2358" s="4"/>
      <c r="X2358" s="4"/>
    </row>
    <row r="2359" spans="3:24" s="3" customFormat="1">
      <c r="C2359" s="11"/>
      <c r="E2359" s="11"/>
      <c r="F2359" s="11"/>
      <c r="G2359" s="11"/>
      <c r="H2359" s="209"/>
      <c r="I2359" s="210"/>
      <c r="J2359" s="210"/>
      <c r="K2359" s="11"/>
      <c r="L2359" s="11"/>
      <c r="M2359" s="11"/>
      <c r="P2359" s="4"/>
      <c r="Q2359" s="4"/>
      <c r="R2359" s="4"/>
      <c r="S2359" s="4"/>
      <c r="T2359" s="4"/>
      <c r="U2359" s="4"/>
      <c r="V2359" s="4"/>
      <c r="W2359" s="4"/>
      <c r="X2359" s="4"/>
    </row>
    <row r="2360" spans="3:24" s="3" customFormat="1">
      <c r="C2360" s="11"/>
      <c r="E2360" s="11"/>
      <c r="F2360" s="11"/>
      <c r="G2360" s="11"/>
      <c r="H2360" s="209"/>
      <c r="I2360" s="210"/>
      <c r="J2360" s="210"/>
      <c r="K2360" s="11"/>
      <c r="L2360" s="11"/>
      <c r="M2360" s="11"/>
      <c r="P2360" s="4"/>
      <c r="Q2360" s="4"/>
      <c r="R2360" s="4"/>
      <c r="S2360" s="4"/>
      <c r="T2360" s="4"/>
      <c r="U2360" s="4"/>
      <c r="V2360" s="4"/>
      <c r="W2360" s="4"/>
      <c r="X2360" s="4"/>
    </row>
    <row r="2361" spans="3:24" s="3" customFormat="1">
      <c r="C2361" s="11"/>
      <c r="E2361" s="11"/>
      <c r="F2361" s="11"/>
      <c r="G2361" s="11"/>
      <c r="H2361" s="209"/>
      <c r="I2361" s="210"/>
      <c r="J2361" s="210"/>
      <c r="K2361" s="11"/>
      <c r="L2361" s="11"/>
      <c r="M2361" s="11"/>
      <c r="P2361" s="4"/>
      <c r="Q2361" s="4"/>
      <c r="R2361" s="4"/>
      <c r="S2361" s="4"/>
      <c r="T2361" s="4"/>
      <c r="U2361" s="4"/>
      <c r="V2361" s="4"/>
      <c r="W2361" s="4"/>
      <c r="X2361" s="4"/>
    </row>
    <row r="2362" spans="3:24" s="3" customFormat="1">
      <c r="C2362" s="11"/>
      <c r="E2362" s="11"/>
      <c r="F2362" s="11"/>
      <c r="G2362" s="11"/>
      <c r="H2362" s="209"/>
      <c r="I2362" s="210"/>
      <c r="J2362" s="210"/>
      <c r="K2362" s="11"/>
      <c r="L2362" s="11"/>
      <c r="M2362" s="11"/>
      <c r="P2362" s="4"/>
      <c r="Q2362" s="4"/>
      <c r="R2362" s="4"/>
      <c r="S2362" s="4"/>
      <c r="T2362" s="4"/>
      <c r="U2362" s="4"/>
      <c r="V2362" s="4"/>
      <c r="W2362" s="4"/>
      <c r="X2362" s="4"/>
    </row>
    <row r="2363" spans="3:24" s="3" customFormat="1">
      <c r="C2363" s="11"/>
      <c r="E2363" s="11"/>
      <c r="F2363" s="11"/>
      <c r="G2363" s="11"/>
      <c r="H2363" s="209"/>
      <c r="I2363" s="210"/>
      <c r="J2363" s="210"/>
      <c r="K2363" s="11"/>
      <c r="L2363" s="11"/>
      <c r="M2363" s="11"/>
      <c r="P2363" s="4"/>
      <c r="Q2363" s="4"/>
      <c r="R2363" s="4"/>
      <c r="S2363" s="4"/>
      <c r="T2363" s="4"/>
      <c r="U2363" s="4"/>
      <c r="V2363" s="4"/>
      <c r="W2363" s="4"/>
      <c r="X2363" s="4"/>
    </row>
    <row r="2364" spans="3:24" s="3" customFormat="1">
      <c r="C2364" s="11"/>
      <c r="E2364" s="11"/>
      <c r="F2364" s="11"/>
      <c r="G2364" s="11"/>
      <c r="H2364" s="209"/>
      <c r="I2364" s="210"/>
      <c r="J2364" s="210"/>
      <c r="K2364" s="11"/>
      <c r="L2364" s="11"/>
      <c r="M2364" s="11"/>
      <c r="P2364" s="4"/>
      <c r="Q2364" s="4"/>
      <c r="R2364" s="4"/>
      <c r="S2364" s="4"/>
      <c r="T2364" s="4"/>
      <c r="U2364" s="4"/>
      <c r="V2364" s="4"/>
      <c r="W2364" s="4"/>
      <c r="X2364" s="4"/>
    </row>
    <row r="2365" spans="3:24" s="3" customFormat="1">
      <c r="C2365" s="11"/>
      <c r="E2365" s="11"/>
      <c r="F2365" s="11"/>
      <c r="G2365" s="11"/>
      <c r="H2365" s="209"/>
      <c r="I2365" s="210"/>
      <c r="J2365" s="210"/>
      <c r="K2365" s="11"/>
      <c r="L2365" s="11"/>
      <c r="M2365" s="11"/>
      <c r="P2365" s="4"/>
      <c r="Q2365" s="4"/>
      <c r="R2365" s="4"/>
      <c r="S2365" s="4"/>
      <c r="T2365" s="4"/>
      <c r="U2365" s="4"/>
      <c r="V2365" s="4"/>
      <c r="W2365" s="4"/>
      <c r="X2365" s="4"/>
    </row>
    <row r="2366" spans="3:24" s="3" customFormat="1">
      <c r="C2366" s="11"/>
      <c r="E2366" s="11"/>
      <c r="F2366" s="11"/>
      <c r="G2366" s="11"/>
      <c r="H2366" s="209"/>
      <c r="I2366" s="210"/>
      <c r="J2366" s="210"/>
      <c r="K2366" s="11"/>
      <c r="L2366" s="11"/>
      <c r="M2366" s="11"/>
      <c r="P2366" s="4"/>
      <c r="Q2366" s="4"/>
      <c r="R2366" s="4"/>
      <c r="S2366" s="4"/>
      <c r="T2366" s="4"/>
      <c r="U2366" s="4"/>
      <c r="V2366" s="4"/>
      <c r="W2366" s="4"/>
      <c r="X2366" s="4"/>
    </row>
    <row r="2367" spans="3:24" s="3" customFormat="1">
      <c r="C2367" s="11"/>
      <c r="E2367" s="11"/>
      <c r="F2367" s="11"/>
      <c r="G2367" s="11"/>
      <c r="H2367" s="209"/>
      <c r="I2367" s="210"/>
      <c r="J2367" s="210"/>
      <c r="K2367" s="11"/>
      <c r="L2367" s="11"/>
      <c r="M2367" s="11"/>
      <c r="P2367" s="4"/>
      <c r="Q2367" s="4"/>
      <c r="R2367" s="4"/>
      <c r="S2367" s="4"/>
      <c r="T2367" s="4"/>
      <c r="U2367" s="4"/>
      <c r="V2367" s="4"/>
      <c r="W2367" s="4"/>
      <c r="X2367" s="4"/>
    </row>
    <row r="2368" spans="3:24" s="3" customFormat="1">
      <c r="C2368" s="11"/>
      <c r="E2368" s="11"/>
      <c r="F2368" s="11"/>
      <c r="G2368" s="11"/>
      <c r="H2368" s="209"/>
      <c r="I2368" s="210"/>
      <c r="J2368" s="210"/>
      <c r="K2368" s="11"/>
      <c r="L2368" s="11"/>
      <c r="M2368" s="11"/>
      <c r="P2368" s="4"/>
      <c r="Q2368" s="4"/>
      <c r="R2368" s="4"/>
      <c r="S2368" s="4"/>
      <c r="T2368" s="4"/>
      <c r="U2368" s="4"/>
      <c r="V2368" s="4"/>
      <c r="W2368" s="4"/>
      <c r="X2368" s="4"/>
    </row>
    <row r="2369" spans="3:24" s="3" customFormat="1">
      <c r="C2369" s="11"/>
      <c r="E2369" s="11"/>
      <c r="F2369" s="11"/>
      <c r="G2369" s="11"/>
      <c r="H2369" s="209"/>
      <c r="I2369" s="210"/>
      <c r="J2369" s="210"/>
      <c r="K2369" s="11"/>
      <c r="L2369" s="11"/>
      <c r="M2369" s="11"/>
      <c r="P2369" s="4"/>
      <c r="Q2369" s="4"/>
      <c r="R2369" s="4"/>
      <c r="S2369" s="4"/>
      <c r="T2369" s="4"/>
      <c r="U2369" s="4"/>
      <c r="V2369" s="4"/>
      <c r="W2369" s="4"/>
      <c r="X2369" s="4"/>
    </row>
    <row r="2370" spans="3:24" s="3" customFormat="1">
      <c r="C2370" s="11"/>
      <c r="E2370" s="11"/>
      <c r="F2370" s="11"/>
      <c r="G2370" s="11"/>
      <c r="H2370" s="209"/>
      <c r="I2370" s="210"/>
      <c r="J2370" s="210"/>
      <c r="K2370" s="11"/>
      <c r="L2370" s="11"/>
      <c r="M2370" s="11"/>
      <c r="P2370" s="4"/>
      <c r="Q2370" s="4"/>
      <c r="R2370" s="4"/>
      <c r="S2370" s="4"/>
      <c r="T2370" s="4"/>
      <c r="U2370" s="4"/>
      <c r="V2370" s="4"/>
      <c r="W2370" s="4"/>
      <c r="X2370" s="4"/>
    </row>
    <row r="2371" spans="3:24" s="3" customFormat="1">
      <c r="C2371" s="11"/>
      <c r="E2371" s="11"/>
      <c r="F2371" s="11"/>
      <c r="G2371" s="11"/>
      <c r="H2371" s="209"/>
      <c r="I2371" s="210"/>
      <c r="J2371" s="210"/>
      <c r="K2371" s="11"/>
      <c r="L2371" s="11"/>
      <c r="M2371" s="11"/>
      <c r="P2371" s="4"/>
      <c r="Q2371" s="4"/>
      <c r="R2371" s="4"/>
      <c r="S2371" s="4"/>
      <c r="T2371" s="4"/>
      <c r="U2371" s="4"/>
      <c r="V2371" s="4"/>
      <c r="W2371" s="4"/>
      <c r="X2371" s="4"/>
    </row>
    <row r="2372" spans="3:24" s="3" customFormat="1">
      <c r="C2372" s="11"/>
      <c r="E2372" s="11"/>
      <c r="F2372" s="11"/>
      <c r="G2372" s="11"/>
      <c r="H2372" s="209"/>
      <c r="I2372" s="210"/>
      <c r="J2372" s="210"/>
      <c r="K2372" s="11"/>
      <c r="L2372" s="11"/>
      <c r="M2372" s="11"/>
      <c r="P2372" s="4"/>
      <c r="Q2372" s="4"/>
      <c r="R2372" s="4"/>
      <c r="S2372" s="4"/>
      <c r="T2372" s="4"/>
      <c r="U2372" s="4"/>
      <c r="V2372" s="4"/>
      <c r="W2372" s="4"/>
      <c r="X2372" s="4"/>
    </row>
    <row r="2373" spans="3:24" s="3" customFormat="1">
      <c r="C2373" s="11"/>
      <c r="E2373" s="11"/>
      <c r="F2373" s="11"/>
      <c r="G2373" s="11"/>
      <c r="H2373" s="209"/>
      <c r="I2373" s="210"/>
      <c r="J2373" s="210"/>
      <c r="K2373" s="11"/>
      <c r="L2373" s="11"/>
      <c r="M2373" s="11"/>
      <c r="P2373" s="4"/>
      <c r="Q2373" s="4"/>
      <c r="R2373" s="4"/>
      <c r="S2373" s="4"/>
      <c r="T2373" s="4"/>
      <c r="U2373" s="4"/>
      <c r="V2373" s="4"/>
      <c r="W2373" s="4"/>
      <c r="X2373" s="4"/>
    </row>
    <row r="2374" spans="3:24" s="3" customFormat="1">
      <c r="C2374" s="11"/>
      <c r="E2374" s="11"/>
      <c r="F2374" s="11"/>
      <c r="G2374" s="11"/>
      <c r="H2374" s="209"/>
      <c r="I2374" s="210"/>
      <c r="J2374" s="210"/>
      <c r="K2374" s="11"/>
      <c r="L2374" s="11"/>
      <c r="M2374" s="11"/>
      <c r="P2374" s="4"/>
      <c r="Q2374" s="4"/>
      <c r="R2374" s="4"/>
      <c r="S2374" s="4"/>
      <c r="T2374" s="4"/>
      <c r="U2374" s="4"/>
      <c r="V2374" s="4"/>
      <c r="W2374" s="4"/>
      <c r="X2374" s="4"/>
    </row>
    <row r="2375" spans="3:24" s="3" customFormat="1">
      <c r="C2375" s="11"/>
      <c r="E2375" s="11"/>
      <c r="F2375" s="11"/>
      <c r="G2375" s="11"/>
      <c r="H2375" s="209"/>
      <c r="I2375" s="210"/>
      <c r="J2375" s="210"/>
      <c r="K2375" s="11"/>
      <c r="L2375" s="11"/>
      <c r="M2375" s="11"/>
      <c r="P2375" s="4"/>
      <c r="Q2375" s="4"/>
      <c r="R2375" s="4"/>
      <c r="S2375" s="4"/>
      <c r="T2375" s="4"/>
      <c r="U2375" s="4"/>
      <c r="V2375" s="4"/>
      <c r="W2375" s="4"/>
      <c r="X2375" s="4"/>
    </row>
    <row r="2376" spans="3:24" s="3" customFormat="1">
      <c r="C2376" s="11"/>
      <c r="E2376" s="11"/>
      <c r="F2376" s="11"/>
      <c r="G2376" s="11"/>
      <c r="H2376" s="209"/>
      <c r="I2376" s="210"/>
      <c r="J2376" s="210"/>
      <c r="K2376" s="11"/>
      <c r="L2376" s="11"/>
      <c r="M2376" s="11"/>
      <c r="P2376" s="4"/>
      <c r="Q2376" s="4"/>
      <c r="R2376" s="4"/>
      <c r="S2376" s="4"/>
      <c r="T2376" s="4"/>
      <c r="U2376" s="4"/>
      <c r="V2376" s="4"/>
      <c r="W2376" s="4"/>
      <c r="X2376" s="4"/>
    </row>
    <row r="2377" spans="3:24" s="3" customFormat="1">
      <c r="C2377" s="11"/>
      <c r="E2377" s="11"/>
      <c r="F2377" s="11"/>
      <c r="G2377" s="11"/>
      <c r="H2377" s="209"/>
      <c r="I2377" s="210"/>
      <c r="J2377" s="210"/>
      <c r="K2377" s="11"/>
      <c r="L2377" s="11"/>
      <c r="M2377" s="11"/>
      <c r="P2377" s="4"/>
      <c r="Q2377" s="4"/>
      <c r="R2377" s="4"/>
      <c r="S2377" s="4"/>
      <c r="T2377" s="4"/>
      <c r="U2377" s="4"/>
      <c r="V2377" s="4"/>
      <c r="W2377" s="4"/>
      <c r="X2377" s="4"/>
    </row>
    <row r="2378" spans="3:24" s="3" customFormat="1">
      <c r="C2378" s="11"/>
      <c r="E2378" s="11"/>
      <c r="F2378" s="11"/>
      <c r="G2378" s="11"/>
      <c r="H2378" s="209"/>
      <c r="I2378" s="210"/>
      <c r="J2378" s="210"/>
      <c r="K2378" s="11"/>
      <c r="L2378" s="11"/>
      <c r="M2378" s="11"/>
      <c r="P2378" s="4"/>
      <c r="Q2378" s="4"/>
      <c r="R2378" s="4"/>
      <c r="S2378" s="4"/>
      <c r="T2378" s="4"/>
      <c r="U2378" s="4"/>
      <c r="V2378" s="4"/>
      <c r="W2378" s="4"/>
      <c r="X2378" s="4"/>
    </row>
    <row r="2379" spans="3:24" s="3" customFormat="1">
      <c r="C2379" s="11"/>
      <c r="E2379" s="11"/>
      <c r="F2379" s="11"/>
      <c r="G2379" s="11"/>
      <c r="H2379" s="209"/>
      <c r="I2379" s="210"/>
      <c r="J2379" s="210"/>
      <c r="K2379" s="11"/>
      <c r="L2379" s="11"/>
      <c r="M2379" s="11"/>
      <c r="P2379" s="4"/>
      <c r="Q2379" s="4"/>
      <c r="R2379" s="4"/>
      <c r="S2379" s="4"/>
      <c r="T2379" s="4"/>
      <c r="U2379" s="4"/>
      <c r="V2379" s="4"/>
      <c r="W2379" s="4"/>
      <c r="X2379" s="4"/>
    </row>
    <row r="2380" spans="3:24" s="3" customFormat="1">
      <c r="C2380" s="11"/>
      <c r="E2380" s="11"/>
      <c r="F2380" s="11"/>
      <c r="G2380" s="11"/>
      <c r="H2380" s="209"/>
      <c r="I2380" s="210"/>
      <c r="J2380" s="210"/>
      <c r="K2380" s="11"/>
      <c r="L2380" s="11"/>
      <c r="M2380" s="11"/>
      <c r="P2380" s="4"/>
      <c r="Q2380" s="4"/>
      <c r="R2380" s="4"/>
      <c r="S2380" s="4"/>
      <c r="T2380" s="4"/>
      <c r="U2380" s="4"/>
      <c r="V2380" s="4"/>
      <c r="W2380" s="4"/>
      <c r="X2380" s="4"/>
    </row>
    <row r="2381" spans="3:24" s="3" customFormat="1">
      <c r="C2381" s="11"/>
      <c r="E2381" s="11"/>
      <c r="F2381" s="11"/>
      <c r="G2381" s="11"/>
      <c r="H2381" s="209"/>
      <c r="I2381" s="210"/>
      <c r="J2381" s="210"/>
      <c r="K2381" s="11"/>
      <c r="L2381" s="11"/>
      <c r="M2381" s="11"/>
      <c r="P2381" s="4"/>
      <c r="Q2381" s="4"/>
      <c r="R2381" s="4"/>
      <c r="S2381" s="4"/>
      <c r="T2381" s="4"/>
      <c r="U2381" s="4"/>
      <c r="V2381" s="4"/>
      <c r="W2381" s="4"/>
      <c r="X2381" s="4"/>
    </row>
    <row r="2382" spans="3:24" s="3" customFormat="1">
      <c r="C2382" s="11"/>
      <c r="E2382" s="11"/>
      <c r="F2382" s="11"/>
      <c r="G2382" s="11"/>
      <c r="H2382" s="209"/>
      <c r="I2382" s="210"/>
      <c r="J2382" s="210"/>
      <c r="K2382" s="11"/>
      <c r="L2382" s="11"/>
      <c r="M2382" s="11"/>
      <c r="P2382" s="4"/>
      <c r="Q2382" s="4"/>
      <c r="R2382" s="4"/>
      <c r="S2382" s="4"/>
      <c r="T2382" s="4"/>
      <c r="U2382" s="4"/>
      <c r="V2382" s="4"/>
      <c r="W2382" s="4"/>
      <c r="X2382" s="4"/>
    </row>
    <row r="2383" spans="3:24" s="3" customFormat="1">
      <c r="C2383" s="11"/>
      <c r="E2383" s="11"/>
      <c r="F2383" s="11"/>
      <c r="G2383" s="11"/>
      <c r="H2383" s="209"/>
      <c r="I2383" s="210"/>
      <c r="J2383" s="210"/>
      <c r="K2383" s="11"/>
      <c r="L2383" s="11"/>
      <c r="M2383" s="11"/>
      <c r="P2383" s="4"/>
      <c r="Q2383" s="4"/>
      <c r="R2383" s="4"/>
      <c r="S2383" s="4"/>
      <c r="T2383" s="4"/>
      <c r="U2383" s="4"/>
      <c r="V2383" s="4"/>
      <c r="W2383" s="4"/>
      <c r="X2383" s="4"/>
    </row>
    <row r="2384" spans="3:24" s="3" customFormat="1">
      <c r="C2384" s="11"/>
      <c r="E2384" s="11"/>
      <c r="F2384" s="11"/>
      <c r="G2384" s="11"/>
      <c r="H2384" s="209"/>
      <c r="I2384" s="210"/>
      <c r="J2384" s="210"/>
      <c r="K2384" s="11"/>
      <c r="L2384" s="11"/>
      <c r="M2384" s="11"/>
      <c r="P2384" s="4"/>
      <c r="Q2384" s="4"/>
      <c r="R2384" s="4"/>
      <c r="S2384" s="4"/>
      <c r="T2384" s="4"/>
      <c r="U2384" s="4"/>
      <c r="V2384" s="4"/>
      <c r="W2384" s="4"/>
      <c r="X2384" s="4"/>
    </row>
    <row r="2385" spans="3:24" s="3" customFormat="1">
      <c r="C2385" s="11"/>
      <c r="E2385" s="11"/>
      <c r="F2385" s="11"/>
      <c r="G2385" s="11"/>
      <c r="H2385" s="209"/>
      <c r="I2385" s="210"/>
      <c r="J2385" s="210"/>
      <c r="K2385" s="11"/>
      <c r="L2385" s="11"/>
      <c r="M2385" s="11"/>
      <c r="P2385" s="4"/>
      <c r="Q2385" s="4"/>
      <c r="R2385" s="4"/>
      <c r="S2385" s="4"/>
      <c r="T2385" s="4"/>
      <c r="U2385" s="4"/>
      <c r="V2385" s="4"/>
      <c r="W2385" s="4"/>
      <c r="X2385" s="4"/>
    </row>
    <row r="2386" spans="3:24" s="3" customFormat="1">
      <c r="C2386" s="11"/>
      <c r="E2386" s="11"/>
      <c r="F2386" s="11"/>
      <c r="G2386" s="11"/>
      <c r="H2386" s="209"/>
      <c r="I2386" s="210"/>
      <c r="J2386" s="210"/>
      <c r="K2386" s="11"/>
      <c r="L2386" s="11"/>
      <c r="M2386" s="11"/>
      <c r="P2386" s="4"/>
      <c r="Q2386" s="4"/>
      <c r="R2386" s="4"/>
      <c r="S2386" s="4"/>
      <c r="T2386" s="4"/>
      <c r="U2386" s="4"/>
      <c r="V2386" s="4"/>
      <c r="W2386" s="4"/>
      <c r="X2386" s="4"/>
    </row>
    <row r="2387" spans="3:24" s="3" customFormat="1">
      <c r="C2387" s="11"/>
      <c r="E2387" s="11"/>
      <c r="F2387" s="11"/>
      <c r="G2387" s="11"/>
      <c r="H2387" s="209"/>
      <c r="I2387" s="210"/>
      <c r="J2387" s="210"/>
      <c r="K2387" s="11"/>
      <c r="L2387" s="11"/>
      <c r="M2387" s="11"/>
      <c r="P2387" s="4"/>
      <c r="Q2387" s="4"/>
      <c r="R2387" s="4"/>
      <c r="S2387" s="4"/>
      <c r="T2387" s="4"/>
      <c r="U2387" s="4"/>
      <c r="V2387" s="4"/>
      <c r="W2387" s="4"/>
      <c r="X2387" s="4"/>
    </row>
    <row r="2388" spans="3:24" s="3" customFormat="1">
      <c r="C2388" s="11"/>
      <c r="E2388" s="11"/>
      <c r="F2388" s="11"/>
      <c r="G2388" s="11"/>
      <c r="H2388" s="209"/>
      <c r="I2388" s="210"/>
      <c r="J2388" s="210"/>
      <c r="K2388" s="11"/>
      <c r="L2388" s="11"/>
      <c r="M2388" s="11"/>
      <c r="P2388" s="4"/>
      <c r="Q2388" s="4"/>
      <c r="R2388" s="4"/>
      <c r="S2388" s="4"/>
      <c r="T2388" s="4"/>
      <c r="U2388" s="4"/>
      <c r="V2388" s="4"/>
      <c r="W2388" s="4"/>
      <c r="X2388" s="4"/>
    </row>
    <row r="2389" spans="3:24" s="3" customFormat="1">
      <c r="C2389" s="11"/>
      <c r="E2389" s="11"/>
      <c r="F2389" s="11"/>
      <c r="G2389" s="11"/>
      <c r="H2389" s="209"/>
      <c r="I2389" s="210"/>
      <c r="J2389" s="210"/>
      <c r="K2389" s="11"/>
      <c r="L2389" s="11"/>
      <c r="M2389" s="11"/>
      <c r="P2389" s="4"/>
      <c r="Q2389" s="4"/>
      <c r="R2389" s="4"/>
      <c r="S2389" s="4"/>
      <c r="T2389" s="4"/>
      <c r="U2389" s="4"/>
      <c r="V2389" s="4"/>
      <c r="W2389" s="4"/>
      <c r="X2389" s="4"/>
    </row>
    <row r="2390" spans="3:24" s="3" customFormat="1">
      <c r="C2390" s="11"/>
      <c r="E2390" s="11"/>
      <c r="F2390" s="11"/>
      <c r="G2390" s="11"/>
      <c r="H2390" s="209"/>
      <c r="I2390" s="210"/>
      <c r="J2390" s="210"/>
      <c r="K2390" s="11"/>
      <c r="L2390" s="11"/>
      <c r="M2390" s="11"/>
      <c r="P2390" s="4"/>
      <c r="Q2390" s="4"/>
      <c r="R2390" s="4"/>
      <c r="S2390" s="4"/>
      <c r="T2390" s="4"/>
      <c r="U2390" s="4"/>
      <c r="V2390" s="4"/>
      <c r="W2390" s="4"/>
      <c r="X2390" s="4"/>
    </row>
    <row r="2391" spans="3:24" s="3" customFormat="1">
      <c r="C2391" s="11"/>
      <c r="E2391" s="11"/>
      <c r="F2391" s="11"/>
      <c r="G2391" s="11"/>
      <c r="H2391" s="209"/>
      <c r="I2391" s="210"/>
      <c r="J2391" s="210"/>
      <c r="K2391" s="11"/>
      <c r="L2391" s="11"/>
      <c r="M2391" s="11"/>
      <c r="P2391" s="4"/>
      <c r="Q2391" s="4"/>
      <c r="R2391" s="4"/>
      <c r="S2391" s="4"/>
      <c r="T2391" s="4"/>
      <c r="U2391" s="4"/>
      <c r="V2391" s="4"/>
      <c r="W2391" s="4"/>
      <c r="X2391" s="4"/>
    </row>
    <row r="2392" spans="3:24" s="3" customFormat="1">
      <c r="C2392" s="11"/>
      <c r="E2392" s="11"/>
      <c r="F2392" s="11"/>
      <c r="G2392" s="11"/>
      <c r="H2392" s="209"/>
      <c r="I2392" s="210"/>
      <c r="J2392" s="210"/>
      <c r="K2392" s="11"/>
      <c r="L2392" s="11"/>
      <c r="M2392" s="11"/>
      <c r="P2392" s="4"/>
      <c r="Q2392" s="4"/>
      <c r="R2392" s="4"/>
      <c r="S2392" s="4"/>
      <c r="T2392" s="4"/>
      <c r="U2392" s="4"/>
      <c r="V2392" s="4"/>
      <c r="W2392" s="4"/>
      <c r="X2392" s="4"/>
    </row>
    <row r="2393" spans="3:24" s="3" customFormat="1">
      <c r="C2393" s="11"/>
      <c r="E2393" s="11"/>
      <c r="F2393" s="11"/>
      <c r="G2393" s="11"/>
      <c r="H2393" s="209"/>
      <c r="I2393" s="210"/>
      <c r="J2393" s="210"/>
      <c r="K2393" s="11"/>
      <c r="L2393" s="11"/>
      <c r="M2393" s="11"/>
      <c r="P2393" s="4"/>
      <c r="Q2393" s="4"/>
      <c r="R2393" s="4"/>
      <c r="S2393" s="4"/>
      <c r="T2393" s="4"/>
      <c r="U2393" s="4"/>
      <c r="V2393" s="4"/>
      <c r="W2393" s="4"/>
      <c r="X2393" s="4"/>
    </row>
    <row r="2394" spans="3:24" s="3" customFormat="1">
      <c r="C2394" s="11"/>
      <c r="E2394" s="11"/>
      <c r="F2394" s="11"/>
      <c r="G2394" s="11"/>
      <c r="H2394" s="209"/>
      <c r="I2394" s="210"/>
      <c r="J2394" s="210"/>
      <c r="K2394" s="11"/>
      <c r="L2394" s="11"/>
      <c r="M2394" s="11"/>
      <c r="P2394" s="4"/>
      <c r="Q2394" s="4"/>
      <c r="R2394" s="4"/>
      <c r="S2394" s="4"/>
      <c r="T2394" s="4"/>
      <c r="U2394" s="4"/>
      <c r="V2394" s="4"/>
      <c r="W2394" s="4"/>
      <c r="X2394" s="4"/>
    </row>
    <row r="2395" spans="3:24" s="3" customFormat="1">
      <c r="C2395" s="11"/>
      <c r="E2395" s="11"/>
      <c r="F2395" s="11"/>
      <c r="G2395" s="11"/>
      <c r="H2395" s="209"/>
      <c r="I2395" s="210"/>
      <c r="J2395" s="210"/>
      <c r="K2395" s="11"/>
      <c r="L2395" s="11"/>
      <c r="M2395" s="11"/>
      <c r="P2395" s="4"/>
      <c r="Q2395" s="4"/>
      <c r="R2395" s="4"/>
      <c r="S2395" s="4"/>
      <c r="T2395" s="4"/>
      <c r="U2395" s="4"/>
      <c r="V2395" s="4"/>
      <c r="W2395" s="4"/>
      <c r="X2395" s="4"/>
    </row>
    <row r="2396" spans="3:24" s="3" customFormat="1">
      <c r="C2396" s="11"/>
      <c r="E2396" s="11"/>
      <c r="F2396" s="11"/>
      <c r="G2396" s="11"/>
      <c r="H2396" s="209"/>
      <c r="I2396" s="210"/>
      <c r="J2396" s="210"/>
      <c r="K2396" s="11"/>
      <c r="L2396" s="11"/>
      <c r="M2396" s="11"/>
      <c r="P2396" s="4"/>
      <c r="Q2396" s="4"/>
      <c r="R2396" s="4"/>
      <c r="S2396" s="4"/>
      <c r="T2396" s="4"/>
      <c r="U2396" s="4"/>
      <c r="V2396" s="4"/>
      <c r="W2396" s="4"/>
      <c r="X2396" s="4"/>
    </row>
    <row r="2397" spans="3:24" s="3" customFormat="1">
      <c r="C2397" s="11"/>
      <c r="E2397" s="11"/>
      <c r="F2397" s="11"/>
      <c r="G2397" s="11"/>
      <c r="H2397" s="209"/>
      <c r="I2397" s="210"/>
      <c r="J2397" s="210"/>
      <c r="K2397" s="11"/>
      <c r="L2397" s="11"/>
      <c r="M2397" s="11"/>
      <c r="P2397" s="4"/>
      <c r="Q2397" s="4"/>
      <c r="R2397" s="4"/>
      <c r="S2397" s="4"/>
      <c r="T2397" s="4"/>
      <c r="U2397" s="4"/>
      <c r="V2397" s="4"/>
      <c r="W2397" s="4"/>
      <c r="X2397" s="4"/>
    </row>
    <row r="2398" spans="3:24" s="3" customFormat="1">
      <c r="C2398" s="11"/>
      <c r="E2398" s="11"/>
      <c r="F2398" s="11"/>
      <c r="G2398" s="11"/>
      <c r="H2398" s="209"/>
      <c r="I2398" s="210"/>
      <c r="J2398" s="210"/>
      <c r="K2398" s="11"/>
      <c r="L2398" s="11"/>
      <c r="M2398" s="11"/>
      <c r="P2398" s="4"/>
      <c r="Q2398" s="4"/>
      <c r="R2398" s="4"/>
      <c r="S2398" s="4"/>
      <c r="T2398" s="4"/>
      <c r="U2398" s="4"/>
      <c r="V2398" s="4"/>
      <c r="W2398" s="4"/>
      <c r="X2398" s="4"/>
    </row>
    <row r="2399" spans="3:24" s="3" customFormat="1">
      <c r="C2399" s="11"/>
      <c r="E2399" s="11"/>
      <c r="F2399" s="11"/>
      <c r="G2399" s="11"/>
      <c r="H2399" s="209"/>
      <c r="I2399" s="210"/>
      <c r="J2399" s="210"/>
      <c r="K2399" s="11"/>
      <c r="L2399" s="11"/>
      <c r="M2399" s="11"/>
      <c r="P2399" s="4"/>
      <c r="Q2399" s="4"/>
      <c r="R2399" s="4"/>
      <c r="S2399" s="4"/>
      <c r="T2399" s="4"/>
      <c r="U2399" s="4"/>
      <c r="V2399" s="4"/>
      <c r="W2399" s="4"/>
      <c r="X2399" s="4"/>
    </row>
    <row r="2400" spans="3:24" s="3" customFormat="1">
      <c r="C2400" s="11"/>
      <c r="E2400" s="11"/>
      <c r="F2400" s="11"/>
      <c r="G2400" s="11"/>
      <c r="H2400" s="209"/>
      <c r="I2400" s="210"/>
      <c r="J2400" s="210"/>
      <c r="K2400" s="11"/>
      <c r="L2400" s="11"/>
      <c r="M2400" s="11"/>
      <c r="P2400" s="4"/>
      <c r="Q2400" s="4"/>
      <c r="R2400" s="4"/>
      <c r="S2400" s="4"/>
      <c r="T2400" s="4"/>
      <c r="U2400" s="4"/>
      <c r="V2400" s="4"/>
      <c r="W2400" s="4"/>
      <c r="X2400" s="4"/>
    </row>
    <row r="2401" spans="3:24" s="3" customFormat="1">
      <c r="C2401" s="11"/>
      <c r="E2401" s="11"/>
      <c r="F2401" s="11"/>
      <c r="G2401" s="11"/>
      <c r="H2401" s="209"/>
      <c r="I2401" s="210"/>
      <c r="J2401" s="210"/>
      <c r="K2401" s="11"/>
      <c r="L2401" s="11"/>
      <c r="M2401" s="11"/>
      <c r="P2401" s="4"/>
      <c r="Q2401" s="4"/>
      <c r="R2401" s="4"/>
      <c r="S2401" s="4"/>
      <c r="T2401" s="4"/>
      <c r="U2401" s="4"/>
      <c r="V2401" s="4"/>
      <c r="W2401" s="4"/>
      <c r="X2401" s="4"/>
    </row>
    <row r="2402" spans="3:24" s="3" customFormat="1">
      <c r="C2402" s="11"/>
      <c r="E2402" s="11"/>
      <c r="F2402" s="11"/>
      <c r="G2402" s="11"/>
      <c r="H2402" s="209"/>
      <c r="I2402" s="210"/>
      <c r="J2402" s="210"/>
      <c r="K2402" s="11"/>
      <c r="L2402" s="11"/>
      <c r="M2402" s="11"/>
      <c r="P2402" s="4"/>
      <c r="Q2402" s="4"/>
      <c r="R2402" s="4"/>
      <c r="S2402" s="4"/>
      <c r="T2402" s="4"/>
      <c r="U2402" s="4"/>
      <c r="V2402" s="4"/>
      <c r="W2402" s="4"/>
      <c r="X2402" s="4"/>
    </row>
    <row r="2403" spans="3:24" s="3" customFormat="1">
      <c r="C2403" s="11"/>
      <c r="E2403" s="11"/>
      <c r="F2403" s="11"/>
      <c r="G2403" s="11"/>
      <c r="H2403" s="209"/>
      <c r="I2403" s="210"/>
      <c r="J2403" s="210"/>
      <c r="K2403" s="11"/>
      <c r="L2403" s="11"/>
      <c r="M2403" s="11"/>
      <c r="P2403" s="4"/>
      <c r="Q2403" s="4"/>
      <c r="R2403" s="4"/>
      <c r="S2403" s="4"/>
      <c r="T2403" s="4"/>
      <c r="U2403" s="4"/>
      <c r="V2403" s="4"/>
      <c r="W2403" s="4"/>
      <c r="X2403" s="4"/>
    </row>
    <row r="2404" spans="3:24" s="3" customFormat="1">
      <c r="C2404" s="11"/>
      <c r="E2404" s="11"/>
      <c r="F2404" s="11"/>
      <c r="G2404" s="11"/>
      <c r="H2404" s="209"/>
      <c r="I2404" s="210"/>
      <c r="J2404" s="210"/>
      <c r="K2404" s="11"/>
      <c r="L2404" s="11"/>
      <c r="M2404" s="11"/>
      <c r="P2404" s="4"/>
      <c r="Q2404" s="4"/>
      <c r="R2404" s="4"/>
      <c r="S2404" s="4"/>
      <c r="T2404" s="4"/>
      <c r="U2404" s="4"/>
      <c r="V2404" s="4"/>
      <c r="W2404" s="4"/>
      <c r="X2404" s="4"/>
    </row>
    <row r="2405" spans="3:24" s="3" customFormat="1">
      <c r="C2405" s="11"/>
      <c r="E2405" s="11"/>
      <c r="F2405" s="11"/>
      <c r="G2405" s="11"/>
      <c r="H2405" s="209"/>
      <c r="I2405" s="210"/>
      <c r="J2405" s="210"/>
      <c r="K2405" s="11"/>
      <c r="L2405" s="11"/>
      <c r="M2405" s="11"/>
      <c r="P2405" s="4"/>
      <c r="Q2405" s="4"/>
      <c r="R2405" s="4"/>
      <c r="S2405" s="4"/>
      <c r="T2405" s="4"/>
      <c r="U2405" s="4"/>
      <c r="V2405" s="4"/>
      <c r="W2405" s="4"/>
      <c r="X2405" s="4"/>
    </row>
    <row r="2406" spans="3:24" s="3" customFormat="1">
      <c r="C2406" s="11"/>
      <c r="E2406" s="11"/>
      <c r="F2406" s="11"/>
      <c r="G2406" s="11"/>
      <c r="H2406" s="209"/>
      <c r="I2406" s="210"/>
      <c r="J2406" s="210"/>
      <c r="K2406" s="11"/>
      <c r="L2406" s="11"/>
      <c r="M2406" s="11"/>
      <c r="P2406" s="4"/>
      <c r="Q2406" s="4"/>
      <c r="R2406" s="4"/>
      <c r="S2406" s="4"/>
      <c r="T2406" s="4"/>
      <c r="U2406" s="4"/>
      <c r="V2406" s="4"/>
      <c r="W2406" s="4"/>
      <c r="X2406" s="4"/>
    </row>
    <row r="2407" spans="3:24" s="3" customFormat="1">
      <c r="C2407" s="11"/>
      <c r="E2407" s="11"/>
      <c r="F2407" s="11"/>
      <c r="G2407" s="11"/>
      <c r="H2407" s="209"/>
      <c r="I2407" s="210"/>
      <c r="J2407" s="210"/>
      <c r="K2407" s="11"/>
      <c r="L2407" s="11"/>
      <c r="M2407" s="11"/>
      <c r="P2407" s="4"/>
      <c r="Q2407" s="4"/>
      <c r="R2407" s="4"/>
      <c r="S2407" s="4"/>
      <c r="T2407" s="4"/>
      <c r="U2407" s="4"/>
      <c r="V2407" s="4"/>
      <c r="W2407" s="4"/>
      <c r="X2407" s="4"/>
    </row>
    <row r="2408" spans="3:24" s="3" customFormat="1">
      <c r="C2408" s="11"/>
      <c r="E2408" s="11"/>
      <c r="F2408" s="11"/>
      <c r="G2408" s="11"/>
      <c r="H2408" s="209"/>
      <c r="I2408" s="210"/>
      <c r="J2408" s="210"/>
      <c r="K2408" s="11"/>
      <c r="L2408" s="11"/>
      <c r="M2408" s="11"/>
      <c r="P2408" s="4"/>
      <c r="Q2408" s="4"/>
      <c r="R2408" s="4"/>
      <c r="S2408" s="4"/>
      <c r="T2408" s="4"/>
      <c r="U2408" s="4"/>
      <c r="V2408" s="4"/>
      <c r="W2408" s="4"/>
      <c r="X2408" s="4"/>
    </row>
    <row r="2409" spans="3:24" s="3" customFormat="1">
      <c r="C2409" s="11"/>
      <c r="E2409" s="11"/>
      <c r="F2409" s="11"/>
      <c r="G2409" s="11"/>
      <c r="H2409" s="209"/>
      <c r="I2409" s="210"/>
      <c r="J2409" s="210"/>
      <c r="K2409" s="11"/>
      <c r="L2409" s="11"/>
      <c r="M2409" s="11"/>
      <c r="P2409" s="4"/>
      <c r="Q2409" s="4"/>
      <c r="R2409" s="4"/>
      <c r="S2409" s="4"/>
      <c r="T2409" s="4"/>
      <c r="U2409" s="4"/>
      <c r="V2409" s="4"/>
      <c r="W2409" s="4"/>
      <c r="X2409" s="4"/>
    </row>
    <row r="2410" spans="3:24" s="3" customFormat="1">
      <c r="C2410" s="11"/>
      <c r="E2410" s="11"/>
      <c r="F2410" s="11"/>
      <c r="G2410" s="11"/>
      <c r="H2410" s="209"/>
      <c r="I2410" s="210"/>
      <c r="J2410" s="210"/>
      <c r="K2410" s="11"/>
      <c r="L2410" s="11"/>
      <c r="M2410" s="11"/>
      <c r="P2410" s="4"/>
      <c r="Q2410" s="4"/>
      <c r="R2410" s="4"/>
      <c r="S2410" s="4"/>
      <c r="T2410" s="4"/>
      <c r="U2410" s="4"/>
      <c r="V2410" s="4"/>
      <c r="W2410" s="4"/>
      <c r="X2410" s="4"/>
    </row>
    <row r="2411" spans="3:24" s="3" customFormat="1">
      <c r="C2411" s="11"/>
      <c r="E2411" s="11"/>
      <c r="F2411" s="11"/>
      <c r="G2411" s="11"/>
      <c r="H2411" s="209"/>
      <c r="I2411" s="210"/>
      <c r="J2411" s="210"/>
      <c r="K2411" s="11"/>
      <c r="L2411" s="11"/>
      <c r="M2411" s="11"/>
      <c r="P2411" s="4"/>
      <c r="Q2411" s="4"/>
      <c r="R2411" s="4"/>
      <c r="S2411" s="4"/>
      <c r="T2411" s="4"/>
      <c r="U2411" s="4"/>
      <c r="V2411" s="4"/>
      <c r="W2411" s="4"/>
      <c r="X2411" s="4"/>
    </row>
    <row r="2412" spans="3:24" s="3" customFormat="1">
      <c r="C2412" s="11"/>
      <c r="E2412" s="11"/>
      <c r="F2412" s="11"/>
      <c r="G2412" s="11"/>
      <c r="H2412" s="209"/>
      <c r="I2412" s="210"/>
      <c r="J2412" s="210"/>
      <c r="K2412" s="11"/>
      <c r="L2412" s="11"/>
      <c r="M2412" s="11"/>
      <c r="P2412" s="4"/>
      <c r="Q2412" s="4"/>
      <c r="R2412" s="4"/>
      <c r="S2412" s="4"/>
      <c r="T2412" s="4"/>
      <c r="U2412" s="4"/>
      <c r="V2412" s="4"/>
      <c r="W2412" s="4"/>
      <c r="X2412" s="4"/>
    </row>
    <row r="2413" spans="3:24" s="3" customFormat="1">
      <c r="C2413" s="11"/>
      <c r="E2413" s="11"/>
      <c r="F2413" s="11"/>
      <c r="G2413" s="11"/>
      <c r="H2413" s="209"/>
      <c r="I2413" s="210"/>
      <c r="J2413" s="210"/>
      <c r="K2413" s="11"/>
      <c r="L2413" s="11"/>
      <c r="M2413" s="11"/>
      <c r="P2413" s="4"/>
      <c r="Q2413" s="4"/>
      <c r="R2413" s="4"/>
      <c r="S2413" s="4"/>
      <c r="T2413" s="4"/>
      <c r="U2413" s="4"/>
      <c r="V2413" s="4"/>
      <c r="W2413" s="4"/>
      <c r="X2413" s="4"/>
    </row>
    <row r="2414" spans="3:24" s="3" customFormat="1">
      <c r="C2414" s="11"/>
      <c r="E2414" s="11"/>
      <c r="F2414" s="11"/>
      <c r="G2414" s="11"/>
      <c r="H2414" s="209"/>
      <c r="I2414" s="210"/>
      <c r="J2414" s="210"/>
      <c r="K2414" s="11"/>
      <c r="L2414" s="11"/>
      <c r="M2414" s="11"/>
      <c r="P2414" s="4"/>
      <c r="Q2414" s="4"/>
      <c r="R2414" s="4"/>
      <c r="S2414" s="4"/>
      <c r="T2414" s="4"/>
      <c r="U2414" s="4"/>
      <c r="V2414" s="4"/>
      <c r="W2414" s="4"/>
      <c r="X2414" s="4"/>
    </row>
    <row r="2415" spans="3:24" s="3" customFormat="1">
      <c r="C2415" s="11"/>
      <c r="E2415" s="11"/>
      <c r="F2415" s="11"/>
      <c r="G2415" s="11"/>
      <c r="H2415" s="209"/>
      <c r="I2415" s="210"/>
      <c r="J2415" s="210"/>
      <c r="K2415" s="11"/>
      <c r="L2415" s="11"/>
      <c r="M2415" s="11"/>
      <c r="P2415" s="4"/>
      <c r="Q2415" s="4"/>
      <c r="R2415" s="4"/>
      <c r="S2415" s="4"/>
      <c r="T2415" s="4"/>
      <c r="U2415" s="4"/>
      <c r="V2415" s="4"/>
      <c r="W2415" s="4"/>
      <c r="X2415" s="4"/>
    </row>
    <row r="2416" spans="3:24" s="3" customFormat="1">
      <c r="C2416" s="11"/>
      <c r="E2416" s="11"/>
      <c r="F2416" s="11"/>
      <c r="G2416" s="11"/>
      <c r="H2416" s="209"/>
      <c r="I2416" s="210"/>
      <c r="J2416" s="210"/>
      <c r="K2416" s="11"/>
      <c r="L2416" s="11"/>
      <c r="M2416" s="11"/>
      <c r="P2416" s="4"/>
      <c r="Q2416" s="4"/>
      <c r="R2416" s="4"/>
      <c r="S2416" s="4"/>
      <c r="T2416" s="4"/>
      <c r="U2416" s="4"/>
      <c r="V2416" s="4"/>
      <c r="W2416" s="4"/>
      <c r="X2416" s="4"/>
    </row>
    <row r="2417" spans="3:24" s="3" customFormat="1">
      <c r="C2417" s="11"/>
      <c r="E2417" s="11"/>
      <c r="F2417" s="11"/>
      <c r="G2417" s="11"/>
      <c r="H2417" s="209"/>
      <c r="I2417" s="210"/>
      <c r="J2417" s="210"/>
      <c r="K2417" s="11"/>
      <c r="L2417" s="11"/>
      <c r="M2417" s="11"/>
      <c r="P2417" s="4"/>
      <c r="Q2417" s="4"/>
      <c r="R2417" s="4"/>
      <c r="S2417" s="4"/>
      <c r="T2417" s="4"/>
      <c r="U2417" s="4"/>
      <c r="V2417" s="4"/>
      <c r="W2417" s="4"/>
      <c r="X2417" s="4"/>
    </row>
    <row r="2418" spans="3:24" s="3" customFormat="1">
      <c r="C2418" s="11"/>
      <c r="E2418" s="11"/>
      <c r="F2418" s="11"/>
      <c r="G2418" s="11"/>
      <c r="H2418" s="209"/>
      <c r="I2418" s="210"/>
      <c r="J2418" s="210"/>
      <c r="K2418" s="11"/>
      <c r="L2418" s="11"/>
      <c r="M2418" s="11"/>
      <c r="P2418" s="4"/>
      <c r="Q2418" s="4"/>
      <c r="R2418" s="4"/>
      <c r="S2418" s="4"/>
      <c r="T2418" s="4"/>
      <c r="U2418" s="4"/>
      <c r="V2418" s="4"/>
      <c r="W2418" s="4"/>
      <c r="X2418" s="4"/>
    </row>
    <row r="2419" spans="3:24" s="3" customFormat="1">
      <c r="C2419" s="11"/>
      <c r="E2419" s="11"/>
      <c r="F2419" s="11"/>
      <c r="G2419" s="11"/>
      <c r="H2419" s="209"/>
      <c r="I2419" s="210"/>
      <c r="J2419" s="210"/>
      <c r="K2419" s="11"/>
      <c r="L2419" s="11"/>
      <c r="M2419" s="11"/>
      <c r="P2419" s="4"/>
      <c r="Q2419" s="4"/>
      <c r="R2419" s="4"/>
      <c r="S2419" s="4"/>
      <c r="T2419" s="4"/>
      <c r="U2419" s="4"/>
      <c r="V2419" s="4"/>
      <c r="W2419" s="4"/>
      <c r="X2419" s="4"/>
    </row>
    <row r="2420" spans="3:24" s="3" customFormat="1">
      <c r="C2420" s="11"/>
      <c r="E2420" s="11"/>
      <c r="F2420" s="11"/>
      <c r="G2420" s="11"/>
      <c r="H2420" s="209"/>
      <c r="I2420" s="210"/>
      <c r="J2420" s="210"/>
      <c r="K2420" s="11"/>
      <c r="L2420" s="11"/>
      <c r="M2420" s="11"/>
      <c r="P2420" s="4"/>
      <c r="Q2420" s="4"/>
      <c r="R2420" s="4"/>
      <c r="S2420" s="4"/>
      <c r="T2420" s="4"/>
      <c r="U2420" s="4"/>
      <c r="V2420" s="4"/>
      <c r="W2420" s="4"/>
      <c r="X2420" s="4"/>
    </row>
    <row r="2421" spans="3:24" s="3" customFormat="1">
      <c r="C2421" s="11"/>
      <c r="E2421" s="11"/>
      <c r="F2421" s="11"/>
      <c r="G2421" s="11"/>
      <c r="H2421" s="209"/>
      <c r="I2421" s="210"/>
      <c r="J2421" s="210"/>
      <c r="K2421" s="11"/>
      <c r="L2421" s="11"/>
      <c r="M2421" s="11"/>
      <c r="P2421" s="4"/>
      <c r="Q2421" s="4"/>
      <c r="R2421" s="4"/>
      <c r="S2421" s="4"/>
      <c r="T2421" s="4"/>
      <c r="U2421" s="4"/>
      <c r="V2421" s="4"/>
      <c r="W2421" s="4"/>
      <c r="X2421" s="4"/>
    </row>
    <row r="2422" spans="3:24" s="3" customFormat="1">
      <c r="C2422" s="11"/>
      <c r="E2422" s="11"/>
      <c r="F2422" s="11"/>
      <c r="G2422" s="11"/>
      <c r="H2422" s="209"/>
      <c r="I2422" s="210"/>
      <c r="J2422" s="210"/>
      <c r="K2422" s="11"/>
      <c r="L2422" s="11"/>
      <c r="M2422" s="11"/>
      <c r="P2422" s="4"/>
      <c r="Q2422" s="4"/>
      <c r="R2422" s="4"/>
      <c r="S2422" s="4"/>
      <c r="T2422" s="4"/>
      <c r="U2422" s="4"/>
      <c r="V2422" s="4"/>
      <c r="W2422" s="4"/>
      <c r="X2422" s="4"/>
    </row>
    <row r="2423" spans="3:24" s="3" customFormat="1">
      <c r="C2423" s="11"/>
      <c r="E2423" s="11"/>
      <c r="F2423" s="11"/>
      <c r="G2423" s="11"/>
      <c r="H2423" s="209"/>
      <c r="I2423" s="210"/>
      <c r="J2423" s="210"/>
      <c r="K2423" s="11"/>
      <c r="L2423" s="11"/>
      <c r="M2423" s="11"/>
      <c r="P2423" s="4"/>
      <c r="Q2423" s="4"/>
      <c r="R2423" s="4"/>
      <c r="S2423" s="4"/>
      <c r="T2423" s="4"/>
      <c r="U2423" s="4"/>
      <c r="V2423" s="4"/>
      <c r="W2423" s="4"/>
      <c r="X2423" s="4"/>
    </row>
    <row r="2424" spans="3:24" s="3" customFormat="1">
      <c r="C2424" s="11"/>
      <c r="E2424" s="11"/>
      <c r="F2424" s="11"/>
      <c r="G2424" s="11"/>
      <c r="H2424" s="209"/>
      <c r="I2424" s="210"/>
      <c r="J2424" s="210"/>
      <c r="K2424" s="11"/>
      <c r="L2424" s="11"/>
      <c r="M2424" s="11"/>
      <c r="P2424" s="4"/>
      <c r="Q2424" s="4"/>
      <c r="R2424" s="4"/>
      <c r="S2424" s="4"/>
      <c r="T2424" s="4"/>
      <c r="U2424" s="4"/>
      <c r="V2424" s="4"/>
      <c r="W2424" s="4"/>
      <c r="X2424" s="4"/>
    </row>
    <row r="2425" spans="3:24" s="3" customFormat="1">
      <c r="C2425" s="11"/>
      <c r="E2425" s="11"/>
      <c r="F2425" s="11"/>
      <c r="G2425" s="11"/>
      <c r="H2425" s="209"/>
      <c r="I2425" s="210"/>
      <c r="J2425" s="210"/>
      <c r="K2425" s="11"/>
      <c r="L2425" s="11"/>
      <c r="M2425" s="11"/>
      <c r="P2425" s="4"/>
      <c r="Q2425" s="4"/>
      <c r="R2425" s="4"/>
      <c r="S2425" s="4"/>
      <c r="T2425" s="4"/>
      <c r="U2425" s="4"/>
      <c r="V2425" s="4"/>
      <c r="W2425" s="4"/>
      <c r="X2425" s="4"/>
    </row>
    <row r="2426" spans="3:24" s="3" customFormat="1">
      <c r="C2426" s="11"/>
      <c r="E2426" s="11"/>
      <c r="F2426" s="11"/>
      <c r="G2426" s="11"/>
      <c r="H2426" s="209"/>
      <c r="I2426" s="210"/>
      <c r="J2426" s="210"/>
      <c r="K2426" s="11"/>
      <c r="L2426" s="11"/>
      <c r="M2426" s="11"/>
      <c r="P2426" s="4"/>
      <c r="Q2426" s="4"/>
      <c r="R2426" s="4"/>
      <c r="S2426" s="4"/>
      <c r="T2426" s="4"/>
      <c r="U2426" s="4"/>
      <c r="V2426" s="4"/>
      <c r="W2426" s="4"/>
      <c r="X2426" s="4"/>
    </row>
    <row r="2427" spans="3:24" s="3" customFormat="1">
      <c r="C2427" s="11"/>
      <c r="E2427" s="11"/>
      <c r="F2427" s="11"/>
      <c r="G2427" s="11"/>
      <c r="H2427" s="209"/>
      <c r="I2427" s="210"/>
      <c r="J2427" s="210"/>
      <c r="K2427" s="11"/>
      <c r="L2427" s="11"/>
      <c r="M2427" s="11"/>
      <c r="P2427" s="4"/>
      <c r="Q2427" s="4"/>
      <c r="R2427" s="4"/>
      <c r="S2427" s="4"/>
      <c r="T2427" s="4"/>
      <c r="U2427" s="4"/>
      <c r="V2427" s="4"/>
      <c r="W2427" s="4"/>
      <c r="X2427" s="4"/>
    </row>
    <row r="2428" spans="3:24" s="3" customFormat="1">
      <c r="C2428" s="11"/>
      <c r="E2428" s="11"/>
      <c r="F2428" s="11"/>
      <c r="G2428" s="11"/>
      <c r="H2428" s="209"/>
      <c r="I2428" s="210"/>
      <c r="J2428" s="210"/>
      <c r="K2428" s="11"/>
      <c r="L2428" s="11"/>
      <c r="M2428" s="11"/>
      <c r="P2428" s="4"/>
      <c r="Q2428" s="4"/>
      <c r="R2428" s="4"/>
      <c r="S2428" s="4"/>
      <c r="T2428" s="4"/>
      <c r="U2428" s="4"/>
      <c r="V2428" s="4"/>
      <c r="W2428" s="4"/>
      <c r="X2428" s="4"/>
    </row>
    <row r="2429" spans="3:24" s="3" customFormat="1">
      <c r="C2429" s="11"/>
      <c r="E2429" s="11"/>
      <c r="F2429" s="11"/>
      <c r="G2429" s="11"/>
      <c r="H2429" s="209"/>
      <c r="I2429" s="210"/>
      <c r="J2429" s="210"/>
      <c r="K2429" s="11"/>
      <c r="L2429" s="11"/>
      <c r="M2429" s="11"/>
      <c r="P2429" s="4"/>
      <c r="Q2429" s="4"/>
      <c r="R2429" s="4"/>
      <c r="S2429" s="4"/>
      <c r="T2429" s="4"/>
      <c r="U2429" s="4"/>
      <c r="V2429" s="4"/>
      <c r="W2429" s="4"/>
      <c r="X2429" s="4"/>
    </row>
    <row r="2430" spans="3:24" s="3" customFormat="1">
      <c r="C2430" s="11"/>
      <c r="E2430" s="11"/>
      <c r="F2430" s="11"/>
      <c r="G2430" s="11"/>
      <c r="H2430" s="209"/>
      <c r="I2430" s="210"/>
      <c r="J2430" s="210"/>
      <c r="K2430" s="11"/>
      <c r="L2430" s="11"/>
      <c r="M2430" s="11"/>
      <c r="P2430" s="4"/>
      <c r="Q2430" s="4"/>
      <c r="R2430" s="4"/>
      <c r="S2430" s="4"/>
      <c r="T2430" s="4"/>
      <c r="U2430" s="4"/>
      <c r="V2430" s="4"/>
      <c r="W2430" s="4"/>
      <c r="X2430" s="4"/>
    </row>
    <row r="2431" spans="3:24" s="3" customFormat="1">
      <c r="C2431" s="11"/>
      <c r="E2431" s="11"/>
      <c r="F2431" s="11"/>
      <c r="G2431" s="11"/>
      <c r="H2431" s="209"/>
      <c r="I2431" s="210"/>
      <c r="J2431" s="210"/>
      <c r="K2431" s="11"/>
      <c r="L2431" s="11"/>
      <c r="M2431" s="11"/>
      <c r="P2431" s="4"/>
      <c r="Q2431" s="4"/>
      <c r="R2431" s="4"/>
      <c r="S2431" s="4"/>
      <c r="T2431" s="4"/>
      <c r="U2431" s="4"/>
      <c r="V2431" s="4"/>
      <c r="W2431" s="4"/>
      <c r="X2431" s="4"/>
    </row>
    <row r="2432" spans="3:24" s="3" customFormat="1">
      <c r="C2432" s="11"/>
      <c r="E2432" s="11"/>
      <c r="F2432" s="11"/>
      <c r="G2432" s="11"/>
      <c r="H2432" s="209"/>
      <c r="I2432" s="210"/>
      <c r="J2432" s="210"/>
      <c r="K2432" s="11"/>
      <c r="L2432" s="11"/>
      <c r="M2432" s="11"/>
      <c r="P2432" s="4"/>
      <c r="Q2432" s="4"/>
      <c r="R2432" s="4"/>
      <c r="S2432" s="4"/>
      <c r="T2432" s="4"/>
      <c r="U2432" s="4"/>
      <c r="V2432" s="4"/>
      <c r="W2432" s="4"/>
      <c r="X2432" s="4"/>
    </row>
    <row r="2433" spans="3:24" s="3" customFormat="1">
      <c r="C2433" s="11"/>
      <c r="E2433" s="11"/>
      <c r="F2433" s="11"/>
      <c r="G2433" s="11"/>
      <c r="H2433" s="209"/>
      <c r="I2433" s="210"/>
      <c r="J2433" s="210"/>
      <c r="K2433" s="11"/>
      <c r="L2433" s="11"/>
      <c r="M2433" s="11"/>
      <c r="P2433" s="4"/>
      <c r="Q2433" s="4"/>
      <c r="R2433" s="4"/>
      <c r="S2433" s="4"/>
      <c r="T2433" s="4"/>
      <c r="U2433" s="4"/>
      <c r="V2433" s="4"/>
      <c r="W2433" s="4"/>
      <c r="X2433" s="4"/>
    </row>
    <row r="2434" spans="3:24" s="3" customFormat="1">
      <c r="C2434" s="11"/>
      <c r="E2434" s="11"/>
      <c r="F2434" s="11"/>
      <c r="G2434" s="11"/>
      <c r="H2434" s="209"/>
      <c r="I2434" s="210"/>
      <c r="J2434" s="210"/>
      <c r="K2434" s="11"/>
      <c r="L2434" s="11"/>
      <c r="M2434" s="11"/>
      <c r="P2434" s="4"/>
      <c r="Q2434" s="4"/>
      <c r="R2434" s="4"/>
      <c r="S2434" s="4"/>
      <c r="T2434" s="4"/>
      <c r="U2434" s="4"/>
      <c r="V2434" s="4"/>
      <c r="W2434" s="4"/>
      <c r="X2434" s="4"/>
    </row>
    <row r="2435" spans="3:24" s="3" customFormat="1">
      <c r="C2435" s="11"/>
      <c r="E2435" s="11"/>
      <c r="F2435" s="11"/>
      <c r="G2435" s="11"/>
      <c r="H2435" s="209"/>
      <c r="I2435" s="210"/>
      <c r="J2435" s="210"/>
      <c r="K2435" s="11"/>
      <c r="L2435" s="11"/>
      <c r="M2435" s="11"/>
      <c r="P2435" s="4"/>
      <c r="Q2435" s="4"/>
      <c r="R2435" s="4"/>
      <c r="S2435" s="4"/>
      <c r="T2435" s="4"/>
      <c r="U2435" s="4"/>
      <c r="V2435" s="4"/>
      <c r="W2435" s="4"/>
      <c r="X2435" s="4"/>
    </row>
    <row r="2436" spans="3:24" s="3" customFormat="1">
      <c r="C2436" s="11"/>
      <c r="E2436" s="11"/>
      <c r="F2436" s="11"/>
      <c r="G2436" s="11"/>
      <c r="H2436" s="209"/>
      <c r="I2436" s="210"/>
      <c r="J2436" s="210"/>
      <c r="K2436" s="11"/>
      <c r="L2436" s="11"/>
      <c r="M2436" s="11"/>
      <c r="P2436" s="4"/>
      <c r="Q2436" s="4"/>
      <c r="R2436" s="4"/>
      <c r="S2436" s="4"/>
      <c r="T2436" s="4"/>
      <c r="U2436" s="4"/>
      <c r="V2436" s="4"/>
      <c r="W2436" s="4"/>
      <c r="X2436" s="4"/>
    </row>
    <row r="2437" spans="3:24" s="3" customFormat="1">
      <c r="C2437" s="11"/>
      <c r="E2437" s="11"/>
      <c r="F2437" s="11"/>
      <c r="G2437" s="11"/>
      <c r="H2437" s="209"/>
      <c r="I2437" s="210"/>
      <c r="J2437" s="210"/>
      <c r="K2437" s="11"/>
      <c r="L2437" s="11"/>
      <c r="M2437" s="11"/>
      <c r="P2437" s="4"/>
      <c r="Q2437" s="4"/>
      <c r="R2437" s="4"/>
      <c r="S2437" s="4"/>
      <c r="T2437" s="4"/>
      <c r="U2437" s="4"/>
      <c r="V2437" s="4"/>
      <c r="W2437" s="4"/>
      <c r="X2437" s="4"/>
    </row>
    <row r="2438" spans="3:24" s="3" customFormat="1">
      <c r="C2438" s="11"/>
      <c r="E2438" s="11"/>
      <c r="F2438" s="11"/>
      <c r="G2438" s="11"/>
      <c r="H2438" s="209"/>
      <c r="I2438" s="210"/>
      <c r="J2438" s="210"/>
      <c r="K2438" s="11"/>
      <c r="L2438" s="11"/>
      <c r="M2438" s="11"/>
      <c r="P2438" s="4"/>
      <c r="Q2438" s="4"/>
      <c r="R2438" s="4"/>
      <c r="S2438" s="4"/>
      <c r="T2438" s="4"/>
      <c r="U2438" s="4"/>
      <c r="V2438" s="4"/>
      <c r="W2438" s="4"/>
      <c r="X2438" s="4"/>
    </row>
    <row r="2439" spans="3:24" s="3" customFormat="1">
      <c r="C2439" s="11"/>
      <c r="E2439" s="11"/>
      <c r="F2439" s="11"/>
      <c r="G2439" s="11"/>
      <c r="H2439" s="209"/>
      <c r="I2439" s="210"/>
      <c r="J2439" s="210"/>
      <c r="K2439" s="11"/>
      <c r="L2439" s="11"/>
      <c r="M2439" s="11"/>
      <c r="P2439" s="4"/>
      <c r="Q2439" s="4"/>
      <c r="R2439" s="4"/>
      <c r="S2439" s="4"/>
      <c r="T2439" s="4"/>
      <c r="U2439" s="4"/>
      <c r="V2439" s="4"/>
      <c r="W2439" s="4"/>
      <c r="X2439" s="4"/>
    </row>
    <row r="2440" spans="3:24" s="3" customFormat="1">
      <c r="C2440" s="11"/>
      <c r="E2440" s="11"/>
      <c r="F2440" s="11"/>
      <c r="G2440" s="11"/>
      <c r="H2440" s="209"/>
      <c r="I2440" s="210"/>
      <c r="J2440" s="210"/>
      <c r="K2440" s="11"/>
      <c r="L2440" s="11"/>
      <c r="M2440" s="11"/>
      <c r="P2440" s="4"/>
      <c r="Q2440" s="4"/>
      <c r="R2440" s="4"/>
      <c r="S2440" s="4"/>
      <c r="T2440" s="4"/>
      <c r="U2440" s="4"/>
      <c r="V2440" s="4"/>
      <c r="W2440" s="4"/>
      <c r="X2440" s="4"/>
    </row>
    <row r="2441" spans="3:24" s="3" customFormat="1">
      <c r="C2441" s="11"/>
      <c r="E2441" s="11"/>
      <c r="F2441" s="11"/>
      <c r="G2441" s="11"/>
      <c r="H2441" s="209"/>
      <c r="I2441" s="210"/>
      <c r="J2441" s="210"/>
      <c r="K2441" s="11"/>
      <c r="L2441" s="11"/>
      <c r="M2441" s="11"/>
      <c r="P2441" s="4"/>
      <c r="Q2441" s="4"/>
      <c r="R2441" s="4"/>
      <c r="S2441" s="4"/>
      <c r="T2441" s="4"/>
      <c r="U2441" s="4"/>
      <c r="V2441" s="4"/>
      <c r="W2441" s="4"/>
      <c r="X2441" s="4"/>
    </row>
    <row r="2442" spans="3:24" s="3" customFormat="1">
      <c r="C2442" s="11"/>
      <c r="E2442" s="11"/>
      <c r="F2442" s="11"/>
      <c r="G2442" s="11"/>
      <c r="H2442" s="209"/>
      <c r="I2442" s="210"/>
      <c r="J2442" s="210"/>
      <c r="K2442" s="11"/>
      <c r="L2442" s="11"/>
      <c r="M2442" s="11"/>
      <c r="P2442" s="4"/>
      <c r="Q2442" s="4"/>
      <c r="R2442" s="4"/>
      <c r="S2442" s="4"/>
      <c r="T2442" s="4"/>
      <c r="U2442" s="4"/>
      <c r="V2442" s="4"/>
      <c r="W2442" s="4"/>
      <c r="X2442" s="4"/>
    </row>
    <row r="2443" spans="3:24" s="3" customFormat="1">
      <c r="C2443" s="11"/>
      <c r="E2443" s="11"/>
      <c r="F2443" s="11"/>
      <c r="G2443" s="11"/>
      <c r="H2443" s="209"/>
      <c r="I2443" s="210"/>
      <c r="J2443" s="210"/>
      <c r="K2443" s="11"/>
      <c r="L2443" s="11"/>
      <c r="M2443" s="11"/>
      <c r="P2443" s="4"/>
      <c r="Q2443" s="4"/>
      <c r="R2443" s="4"/>
      <c r="S2443" s="4"/>
      <c r="T2443" s="4"/>
      <c r="U2443" s="4"/>
      <c r="V2443" s="4"/>
      <c r="W2443" s="4"/>
      <c r="X2443" s="4"/>
    </row>
    <row r="2444" spans="3:24" s="3" customFormat="1">
      <c r="C2444" s="11"/>
      <c r="E2444" s="11"/>
      <c r="F2444" s="11"/>
      <c r="G2444" s="11"/>
      <c r="H2444" s="209"/>
      <c r="I2444" s="210"/>
      <c r="J2444" s="210"/>
      <c r="K2444" s="11"/>
      <c r="L2444" s="11"/>
      <c r="M2444" s="11"/>
      <c r="P2444" s="4"/>
      <c r="Q2444" s="4"/>
      <c r="R2444" s="4"/>
      <c r="S2444" s="4"/>
      <c r="T2444" s="4"/>
      <c r="U2444" s="4"/>
      <c r="V2444" s="4"/>
      <c r="W2444" s="4"/>
      <c r="X2444" s="4"/>
    </row>
    <row r="2445" spans="3:24" s="3" customFormat="1">
      <c r="C2445" s="11"/>
      <c r="E2445" s="11"/>
      <c r="F2445" s="11"/>
      <c r="G2445" s="11"/>
      <c r="H2445" s="209"/>
      <c r="I2445" s="210"/>
      <c r="J2445" s="210"/>
      <c r="K2445" s="11"/>
      <c r="L2445" s="11"/>
      <c r="M2445" s="11"/>
      <c r="P2445" s="4"/>
      <c r="Q2445" s="4"/>
      <c r="R2445" s="4"/>
      <c r="S2445" s="4"/>
      <c r="T2445" s="4"/>
      <c r="U2445" s="4"/>
      <c r="V2445" s="4"/>
      <c r="W2445" s="4"/>
      <c r="X2445" s="4"/>
    </row>
    <row r="2446" spans="3:24" s="3" customFormat="1">
      <c r="C2446" s="11"/>
      <c r="E2446" s="11"/>
      <c r="F2446" s="11"/>
      <c r="G2446" s="11"/>
      <c r="H2446" s="209"/>
      <c r="I2446" s="210"/>
      <c r="J2446" s="210"/>
      <c r="K2446" s="11"/>
      <c r="L2446" s="11"/>
      <c r="M2446" s="11"/>
      <c r="P2446" s="4"/>
      <c r="Q2446" s="4"/>
      <c r="R2446" s="4"/>
      <c r="S2446" s="4"/>
      <c r="T2446" s="4"/>
      <c r="U2446" s="4"/>
      <c r="V2446" s="4"/>
      <c r="W2446" s="4"/>
      <c r="X2446" s="4"/>
    </row>
    <row r="2447" spans="3:24" s="3" customFormat="1">
      <c r="C2447" s="11"/>
      <c r="E2447" s="11"/>
      <c r="F2447" s="11"/>
      <c r="G2447" s="11"/>
      <c r="H2447" s="209"/>
      <c r="I2447" s="210"/>
      <c r="J2447" s="210"/>
      <c r="K2447" s="11"/>
      <c r="L2447" s="11"/>
      <c r="M2447" s="11"/>
      <c r="P2447" s="4"/>
      <c r="Q2447" s="4"/>
      <c r="R2447" s="4"/>
      <c r="S2447" s="4"/>
      <c r="T2447" s="4"/>
      <c r="U2447" s="4"/>
      <c r="V2447" s="4"/>
      <c r="W2447" s="4"/>
      <c r="X2447" s="4"/>
    </row>
    <row r="2448" spans="3:24" s="3" customFormat="1">
      <c r="C2448" s="11"/>
      <c r="E2448" s="11"/>
      <c r="F2448" s="11"/>
      <c r="G2448" s="11"/>
      <c r="H2448" s="209"/>
      <c r="I2448" s="210"/>
      <c r="J2448" s="210"/>
      <c r="K2448" s="11"/>
      <c r="L2448" s="11"/>
      <c r="M2448" s="11"/>
      <c r="P2448" s="4"/>
      <c r="Q2448" s="4"/>
      <c r="R2448" s="4"/>
      <c r="S2448" s="4"/>
      <c r="T2448" s="4"/>
      <c r="U2448" s="4"/>
      <c r="V2448" s="4"/>
      <c r="W2448" s="4"/>
      <c r="X2448" s="4"/>
    </row>
    <row r="2449" spans="3:24" s="3" customFormat="1">
      <c r="C2449" s="11"/>
      <c r="E2449" s="11"/>
      <c r="F2449" s="11"/>
      <c r="G2449" s="11"/>
      <c r="H2449" s="209"/>
      <c r="I2449" s="210"/>
      <c r="J2449" s="210"/>
      <c r="K2449" s="11"/>
      <c r="L2449" s="11"/>
      <c r="M2449" s="11"/>
      <c r="P2449" s="4"/>
      <c r="Q2449" s="4"/>
      <c r="R2449" s="4"/>
      <c r="S2449" s="4"/>
      <c r="T2449" s="4"/>
      <c r="U2449" s="4"/>
      <c r="V2449" s="4"/>
      <c r="W2449" s="4"/>
      <c r="X2449" s="4"/>
    </row>
    <row r="2450" spans="3:24" s="3" customFormat="1">
      <c r="C2450" s="11"/>
      <c r="E2450" s="11"/>
      <c r="F2450" s="11"/>
      <c r="G2450" s="11"/>
      <c r="H2450" s="209"/>
      <c r="I2450" s="210"/>
      <c r="J2450" s="210"/>
      <c r="K2450" s="11"/>
      <c r="L2450" s="11"/>
      <c r="M2450" s="11"/>
      <c r="P2450" s="4"/>
      <c r="Q2450" s="4"/>
      <c r="R2450" s="4"/>
      <c r="S2450" s="4"/>
      <c r="T2450" s="4"/>
      <c r="U2450" s="4"/>
      <c r="V2450" s="4"/>
      <c r="W2450" s="4"/>
      <c r="X2450" s="4"/>
    </row>
    <row r="2451" spans="3:24" s="3" customFormat="1">
      <c r="C2451" s="11"/>
      <c r="E2451" s="11"/>
      <c r="F2451" s="11"/>
      <c r="G2451" s="11"/>
      <c r="H2451" s="209"/>
      <c r="I2451" s="210"/>
      <c r="J2451" s="210"/>
      <c r="K2451" s="11"/>
      <c r="L2451" s="11"/>
      <c r="M2451" s="11"/>
      <c r="P2451" s="4"/>
      <c r="Q2451" s="4"/>
      <c r="R2451" s="4"/>
      <c r="S2451" s="4"/>
      <c r="T2451" s="4"/>
      <c r="U2451" s="4"/>
      <c r="V2451" s="4"/>
      <c r="W2451" s="4"/>
      <c r="X2451" s="4"/>
    </row>
    <row r="2452" spans="3:24" s="3" customFormat="1">
      <c r="C2452" s="11"/>
      <c r="E2452" s="11"/>
      <c r="F2452" s="11"/>
      <c r="G2452" s="11"/>
      <c r="H2452" s="209"/>
      <c r="I2452" s="210"/>
      <c r="J2452" s="210"/>
      <c r="K2452" s="11"/>
      <c r="L2452" s="11"/>
      <c r="M2452" s="11"/>
      <c r="P2452" s="4"/>
      <c r="Q2452" s="4"/>
      <c r="R2452" s="4"/>
      <c r="S2452" s="4"/>
      <c r="T2452" s="4"/>
      <c r="U2452" s="4"/>
      <c r="V2452" s="4"/>
      <c r="W2452" s="4"/>
      <c r="X2452" s="4"/>
    </row>
    <row r="2453" spans="3:24" s="3" customFormat="1">
      <c r="C2453" s="11"/>
      <c r="E2453" s="11"/>
      <c r="F2453" s="11"/>
      <c r="G2453" s="11"/>
      <c r="H2453" s="209"/>
      <c r="I2453" s="210"/>
      <c r="J2453" s="210"/>
      <c r="K2453" s="11"/>
      <c r="L2453" s="11"/>
      <c r="M2453" s="11"/>
      <c r="P2453" s="4"/>
      <c r="Q2453" s="4"/>
      <c r="R2453" s="4"/>
      <c r="S2453" s="4"/>
      <c r="T2453" s="4"/>
      <c r="U2453" s="4"/>
      <c r="V2453" s="4"/>
      <c r="W2453" s="4"/>
      <c r="X2453" s="4"/>
    </row>
    <row r="2454" spans="3:24" s="3" customFormat="1">
      <c r="C2454" s="11"/>
      <c r="E2454" s="11"/>
      <c r="F2454" s="11"/>
      <c r="G2454" s="11"/>
      <c r="H2454" s="209"/>
      <c r="I2454" s="210"/>
      <c r="J2454" s="210"/>
      <c r="K2454" s="11"/>
      <c r="L2454" s="11"/>
      <c r="M2454" s="11"/>
      <c r="P2454" s="4"/>
      <c r="Q2454" s="4"/>
      <c r="R2454" s="4"/>
      <c r="S2454" s="4"/>
      <c r="T2454" s="4"/>
      <c r="U2454" s="4"/>
      <c r="V2454" s="4"/>
      <c r="W2454" s="4"/>
      <c r="X2454" s="4"/>
    </row>
    <row r="2455" spans="3:24" s="3" customFormat="1">
      <c r="C2455" s="11"/>
      <c r="E2455" s="11"/>
      <c r="F2455" s="11"/>
      <c r="G2455" s="11"/>
      <c r="H2455" s="209"/>
      <c r="I2455" s="210"/>
      <c r="J2455" s="210"/>
      <c r="K2455" s="11"/>
      <c r="L2455" s="11"/>
      <c r="M2455" s="11"/>
      <c r="P2455" s="4"/>
      <c r="Q2455" s="4"/>
      <c r="R2455" s="4"/>
      <c r="S2455" s="4"/>
      <c r="T2455" s="4"/>
      <c r="U2455" s="4"/>
      <c r="V2455" s="4"/>
      <c r="W2455" s="4"/>
      <c r="X2455" s="4"/>
    </row>
    <row r="2456" spans="3:24" s="3" customFormat="1">
      <c r="C2456" s="11"/>
      <c r="E2456" s="11"/>
      <c r="F2456" s="11"/>
      <c r="G2456" s="11"/>
      <c r="H2456" s="209"/>
      <c r="I2456" s="210"/>
      <c r="J2456" s="210"/>
      <c r="K2456" s="11"/>
      <c r="L2456" s="11"/>
      <c r="M2456" s="11"/>
      <c r="P2456" s="4"/>
      <c r="Q2456" s="4"/>
      <c r="R2456" s="4"/>
      <c r="S2456" s="4"/>
      <c r="T2456" s="4"/>
      <c r="U2456" s="4"/>
      <c r="V2456" s="4"/>
      <c r="W2456" s="4"/>
      <c r="X2456" s="4"/>
    </row>
    <row r="2457" spans="3:24" s="3" customFormat="1">
      <c r="C2457" s="11"/>
      <c r="E2457" s="11"/>
      <c r="F2457" s="11"/>
      <c r="G2457" s="11"/>
      <c r="H2457" s="209"/>
      <c r="I2457" s="210"/>
      <c r="J2457" s="210"/>
      <c r="K2457" s="11"/>
      <c r="L2457" s="11"/>
      <c r="M2457" s="11"/>
      <c r="P2457" s="4"/>
      <c r="Q2457" s="4"/>
      <c r="R2457" s="4"/>
      <c r="S2457" s="4"/>
      <c r="T2457" s="4"/>
      <c r="U2457" s="4"/>
      <c r="V2457" s="4"/>
      <c r="W2457" s="4"/>
      <c r="X2457" s="4"/>
    </row>
    <row r="2458" spans="3:24" s="3" customFormat="1">
      <c r="C2458" s="11"/>
      <c r="E2458" s="11"/>
      <c r="F2458" s="11"/>
      <c r="G2458" s="11"/>
      <c r="H2458" s="209"/>
      <c r="I2458" s="210"/>
      <c r="J2458" s="210"/>
      <c r="K2458" s="11"/>
      <c r="L2458" s="11"/>
      <c r="M2458" s="11"/>
      <c r="P2458" s="4"/>
      <c r="Q2458" s="4"/>
      <c r="R2458" s="4"/>
      <c r="S2458" s="4"/>
      <c r="T2458" s="4"/>
      <c r="U2458" s="4"/>
      <c r="V2458" s="4"/>
      <c r="W2458" s="4"/>
      <c r="X2458" s="4"/>
    </row>
    <row r="2459" spans="3:24" s="3" customFormat="1">
      <c r="C2459" s="11"/>
      <c r="E2459" s="11"/>
      <c r="F2459" s="11"/>
      <c r="G2459" s="11"/>
      <c r="H2459" s="209"/>
      <c r="I2459" s="210"/>
      <c r="J2459" s="210"/>
      <c r="K2459" s="11"/>
      <c r="L2459" s="11"/>
      <c r="M2459" s="11"/>
      <c r="P2459" s="4"/>
      <c r="Q2459" s="4"/>
      <c r="R2459" s="4"/>
      <c r="S2459" s="4"/>
      <c r="T2459" s="4"/>
      <c r="U2459" s="4"/>
      <c r="V2459" s="4"/>
      <c r="W2459" s="4"/>
      <c r="X2459" s="4"/>
    </row>
    <row r="2460" spans="3:24" s="3" customFormat="1">
      <c r="C2460" s="11"/>
      <c r="E2460" s="11"/>
      <c r="F2460" s="11"/>
      <c r="G2460" s="11"/>
      <c r="H2460" s="209"/>
      <c r="I2460" s="210"/>
      <c r="J2460" s="210"/>
      <c r="K2460" s="11"/>
      <c r="L2460" s="11"/>
      <c r="M2460" s="11"/>
      <c r="P2460" s="4"/>
      <c r="Q2460" s="4"/>
      <c r="R2460" s="4"/>
      <c r="S2460" s="4"/>
      <c r="T2460" s="4"/>
      <c r="U2460" s="4"/>
      <c r="V2460" s="4"/>
      <c r="W2460" s="4"/>
      <c r="X2460" s="4"/>
    </row>
    <row r="2461" spans="3:24" s="3" customFormat="1">
      <c r="C2461" s="11"/>
      <c r="E2461" s="11"/>
      <c r="F2461" s="11"/>
      <c r="G2461" s="11"/>
      <c r="H2461" s="209"/>
      <c r="I2461" s="210"/>
      <c r="J2461" s="210"/>
      <c r="K2461" s="11"/>
      <c r="L2461" s="11"/>
      <c r="M2461" s="11"/>
      <c r="P2461" s="4"/>
      <c r="Q2461" s="4"/>
      <c r="R2461" s="4"/>
      <c r="S2461" s="4"/>
      <c r="T2461" s="4"/>
      <c r="U2461" s="4"/>
      <c r="V2461" s="4"/>
      <c r="W2461" s="4"/>
      <c r="X2461" s="4"/>
    </row>
    <row r="2462" spans="3:24" s="3" customFormat="1">
      <c r="C2462" s="11"/>
      <c r="E2462" s="11"/>
      <c r="F2462" s="11"/>
      <c r="G2462" s="11"/>
      <c r="H2462" s="209"/>
      <c r="I2462" s="210"/>
      <c r="J2462" s="210"/>
      <c r="K2462" s="11"/>
      <c r="L2462" s="11"/>
      <c r="M2462" s="11"/>
      <c r="P2462" s="4"/>
      <c r="Q2462" s="4"/>
      <c r="R2462" s="4"/>
      <c r="S2462" s="4"/>
      <c r="T2462" s="4"/>
      <c r="U2462" s="4"/>
      <c r="V2462" s="4"/>
      <c r="W2462" s="4"/>
      <c r="X2462" s="4"/>
    </row>
    <row r="2463" spans="3:24" s="3" customFormat="1">
      <c r="C2463" s="11"/>
      <c r="E2463" s="11"/>
      <c r="F2463" s="11"/>
      <c r="G2463" s="11"/>
      <c r="H2463" s="209"/>
      <c r="I2463" s="210"/>
      <c r="J2463" s="210"/>
      <c r="K2463" s="11"/>
      <c r="L2463" s="11"/>
      <c r="M2463" s="11"/>
      <c r="P2463" s="4"/>
      <c r="Q2463" s="4"/>
      <c r="R2463" s="4"/>
      <c r="S2463" s="4"/>
      <c r="T2463" s="4"/>
      <c r="U2463" s="4"/>
      <c r="V2463" s="4"/>
      <c r="W2463" s="4"/>
      <c r="X2463" s="4"/>
    </row>
    <row r="2464" spans="3:24" s="3" customFormat="1">
      <c r="C2464" s="11"/>
      <c r="E2464" s="11"/>
      <c r="F2464" s="11"/>
      <c r="G2464" s="11"/>
      <c r="H2464" s="209"/>
      <c r="I2464" s="210"/>
      <c r="J2464" s="210"/>
      <c r="K2464" s="11"/>
      <c r="L2464" s="11"/>
      <c r="M2464" s="11"/>
      <c r="P2464" s="4"/>
      <c r="Q2464" s="4"/>
      <c r="R2464" s="4"/>
      <c r="S2464" s="4"/>
      <c r="T2464" s="4"/>
      <c r="U2464" s="4"/>
      <c r="V2464" s="4"/>
      <c r="W2464" s="4"/>
      <c r="X2464" s="4"/>
    </row>
    <row r="2465" spans="3:24" s="3" customFormat="1">
      <c r="C2465" s="11"/>
      <c r="E2465" s="11"/>
      <c r="F2465" s="11"/>
      <c r="G2465" s="11"/>
      <c r="H2465" s="209"/>
      <c r="I2465" s="210"/>
      <c r="J2465" s="210"/>
      <c r="K2465" s="11"/>
      <c r="L2465" s="11"/>
      <c r="M2465" s="11"/>
      <c r="P2465" s="4"/>
      <c r="Q2465" s="4"/>
      <c r="R2465" s="4"/>
      <c r="S2465" s="4"/>
      <c r="T2465" s="4"/>
      <c r="U2465" s="4"/>
      <c r="V2465" s="4"/>
      <c r="W2465" s="4"/>
      <c r="X2465" s="4"/>
    </row>
    <row r="2466" spans="3:24" s="3" customFormat="1">
      <c r="C2466" s="11"/>
      <c r="E2466" s="11"/>
      <c r="F2466" s="11"/>
      <c r="G2466" s="11"/>
      <c r="H2466" s="209"/>
      <c r="I2466" s="210"/>
      <c r="J2466" s="210"/>
      <c r="K2466" s="11"/>
      <c r="L2466" s="11"/>
      <c r="M2466" s="11"/>
      <c r="P2466" s="4"/>
      <c r="Q2466" s="4"/>
      <c r="R2466" s="4"/>
      <c r="S2466" s="4"/>
      <c r="T2466" s="4"/>
      <c r="U2466" s="4"/>
      <c r="V2466" s="4"/>
      <c r="W2466" s="4"/>
      <c r="X2466" s="4"/>
    </row>
    <row r="2467" spans="3:24" s="3" customFormat="1">
      <c r="C2467" s="11"/>
      <c r="E2467" s="11"/>
      <c r="F2467" s="11"/>
      <c r="G2467" s="11"/>
      <c r="H2467" s="209"/>
      <c r="I2467" s="210"/>
      <c r="J2467" s="210"/>
      <c r="K2467" s="11"/>
      <c r="L2467" s="11"/>
      <c r="M2467" s="11"/>
      <c r="P2467" s="4"/>
      <c r="Q2467" s="4"/>
      <c r="R2467" s="4"/>
      <c r="S2467" s="4"/>
      <c r="T2467" s="4"/>
      <c r="U2467" s="4"/>
      <c r="V2467" s="4"/>
      <c r="W2467" s="4"/>
      <c r="X2467" s="4"/>
    </row>
    <row r="2468" spans="3:24" s="3" customFormat="1">
      <c r="C2468" s="11"/>
      <c r="E2468" s="11"/>
      <c r="F2468" s="11"/>
      <c r="G2468" s="11"/>
      <c r="H2468" s="209"/>
      <c r="I2468" s="210"/>
      <c r="J2468" s="210"/>
      <c r="K2468" s="11"/>
      <c r="L2468" s="11"/>
      <c r="M2468" s="11"/>
      <c r="P2468" s="4"/>
      <c r="Q2468" s="4"/>
      <c r="R2468" s="4"/>
      <c r="S2468" s="4"/>
      <c r="T2468" s="4"/>
      <c r="U2468" s="4"/>
      <c r="V2468" s="4"/>
      <c r="W2468" s="4"/>
      <c r="X2468" s="4"/>
    </row>
    <row r="2469" spans="3:24" s="3" customFormat="1">
      <c r="C2469" s="11"/>
      <c r="E2469" s="11"/>
      <c r="F2469" s="11"/>
      <c r="G2469" s="11"/>
      <c r="H2469" s="209"/>
      <c r="I2469" s="210"/>
      <c r="J2469" s="210"/>
      <c r="K2469" s="11"/>
      <c r="L2469" s="11"/>
      <c r="M2469" s="11"/>
      <c r="P2469" s="4"/>
      <c r="Q2469" s="4"/>
      <c r="R2469" s="4"/>
      <c r="S2469" s="4"/>
      <c r="T2469" s="4"/>
      <c r="U2469" s="4"/>
      <c r="V2469" s="4"/>
      <c r="W2469" s="4"/>
      <c r="X2469" s="4"/>
    </row>
    <row r="2470" spans="3:24" s="3" customFormat="1">
      <c r="C2470" s="11"/>
      <c r="E2470" s="11"/>
      <c r="F2470" s="11"/>
      <c r="G2470" s="11"/>
      <c r="H2470" s="209"/>
      <c r="I2470" s="210"/>
      <c r="J2470" s="210"/>
      <c r="K2470" s="11"/>
      <c r="L2470" s="11"/>
      <c r="M2470" s="11"/>
      <c r="P2470" s="4"/>
      <c r="Q2470" s="4"/>
      <c r="R2470" s="4"/>
      <c r="S2470" s="4"/>
      <c r="T2470" s="4"/>
      <c r="U2470" s="4"/>
      <c r="V2470" s="4"/>
      <c r="W2470" s="4"/>
      <c r="X2470" s="4"/>
    </row>
    <row r="2471" spans="3:24" s="3" customFormat="1">
      <c r="C2471" s="11"/>
      <c r="E2471" s="11"/>
      <c r="F2471" s="11"/>
      <c r="G2471" s="11"/>
      <c r="H2471" s="209"/>
      <c r="I2471" s="210"/>
      <c r="J2471" s="210"/>
      <c r="K2471" s="11"/>
      <c r="L2471" s="11"/>
      <c r="M2471" s="11"/>
      <c r="P2471" s="4"/>
      <c r="Q2471" s="4"/>
      <c r="R2471" s="4"/>
      <c r="S2471" s="4"/>
      <c r="T2471" s="4"/>
      <c r="U2471" s="4"/>
      <c r="V2471" s="4"/>
      <c r="W2471" s="4"/>
      <c r="X2471" s="4"/>
    </row>
    <row r="2472" spans="3:24" s="3" customFormat="1">
      <c r="C2472" s="11"/>
      <c r="E2472" s="11"/>
      <c r="F2472" s="11"/>
      <c r="G2472" s="11"/>
      <c r="H2472" s="209"/>
      <c r="I2472" s="210"/>
      <c r="J2472" s="210"/>
      <c r="K2472" s="11"/>
      <c r="L2472" s="11"/>
      <c r="M2472" s="11"/>
      <c r="P2472" s="4"/>
      <c r="Q2472" s="4"/>
      <c r="R2472" s="4"/>
      <c r="S2472" s="4"/>
      <c r="T2472" s="4"/>
      <c r="U2472" s="4"/>
      <c r="V2472" s="4"/>
      <c r="W2472" s="4"/>
      <c r="X2472" s="4"/>
    </row>
    <row r="2473" spans="3:24" s="3" customFormat="1">
      <c r="C2473" s="11"/>
      <c r="E2473" s="11"/>
      <c r="F2473" s="11"/>
      <c r="G2473" s="11"/>
      <c r="H2473" s="209"/>
      <c r="I2473" s="210"/>
      <c r="J2473" s="210"/>
      <c r="K2473" s="11"/>
      <c r="L2473" s="11"/>
      <c r="M2473" s="11"/>
      <c r="P2473" s="4"/>
      <c r="Q2473" s="4"/>
      <c r="R2473" s="4"/>
      <c r="S2473" s="4"/>
      <c r="T2473" s="4"/>
      <c r="U2473" s="4"/>
      <c r="V2473" s="4"/>
      <c r="W2473" s="4"/>
      <c r="X2473" s="4"/>
    </row>
    <row r="2474" spans="3:24" s="3" customFormat="1">
      <c r="C2474" s="11"/>
      <c r="E2474" s="11"/>
      <c r="F2474" s="11"/>
      <c r="G2474" s="11"/>
      <c r="H2474" s="209"/>
      <c r="I2474" s="210"/>
      <c r="J2474" s="210"/>
      <c r="K2474" s="11"/>
      <c r="L2474" s="11"/>
      <c r="M2474" s="11"/>
      <c r="P2474" s="4"/>
      <c r="Q2474" s="4"/>
      <c r="R2474" s="4"/>
      <c r="S2474" s="4"/>
      <c r="T2474" s="4"/>
      <c r="U2474" s="4"/>
      <c r="V2474" s="4"/>
      <c r="W2474" s="4"/>
      <c r="X2474" s="4"/>
    </row>
    <row r="2475" spans="3:24" s="3" customFormat="1">
      <c r="C2475" s="11"/>
      <c r="E2475" s="11"/>
      <c r="F2475" s="11"/>
      <c r="G2475" s="11"/>
      <c r="H2475" s="209"/>
      <c r="I2475" s="210"/>
      <c r="J2475" s="210"/>
      <c r="K2475" s="11"/>
      <c r="L2475" s="11"/>
      <c r="M2475" s="11"/>
      <c r="P2475" s="4"/>
      <c r="Q2475" s="4"/>
      <c r="R2475" s="4"/>
      <c r="S2475" s="4"/>
      <c r="T2475" s="4"/>
      <c r="U2475" s="4"/>
      <c r="V2475" s="4"/>
      <c r="W2475" s="4"/>
      <c r="X2475" s="4"/>
    </row>
    <row r="2476" spans="3:24" s="3" customFormat="1">
      <c r="C2476" s="11"/>
      <c r="E2476" s="11"/>
      <c r="F2476" s="11"/>
      <c r="G2476" s="11"/>
      <c r="H2476" s="209"/>
      <c r="I2476" s="210"/>
      <c r="J2476" s="210"/>
      <c r="K2476" s="11"/>
      <c r="L2476" s="11"/>
      <c r="M2476" s="11"/>
      <c r="P2476" s="4"/>
      <c r="Q2476" s="4"/>
      <c r="R2476" s="4"/>
      <c r="S2476" s="4"/>
      <c r="T2476" s="4"/>
      <c r="U2476" s="4"/>
      <c r="V2476" s="4"/>
      <c r="W2476" s="4"/>
      <c r="X2476" s="4"/>
    </row>
    <row r="2477" spans="3:24" s="3" customFormat="1">
      <c r="C2477" s="11"/>
      <c r="E2477" s="11"/>
      <c r="F2477" s="11"/>
      <c r="G2477" s="11"/>
      <c r="H2477" s="209"/>
      <c r="I2477" s="210"/>
      <c r="J2477" s="210"/>
      <c r="K2477" s="11"/>
      <c r="L2477" s="11"/>
      <c r="M2477" s="11"/>
      <c r="P2477" s="4"/>
      <c r="Q2477" s="4"/>
      <c r="R2477" s="4"/>
      <c r="S2477" s="4"/>
      <c r="T2477" s="4"/>
      <c r="U2477" s="4"/>
      <c r="V2477" s="4"/>
      <c r="W2477" s="4"/>
      <c r="X2477" s="4"/>
    </row>
    <row r="2478" spans="3:24" s="3" customFormat="1">
      <c r="C2478" s="11"/>
      <c r="E2478" s="11"/>
      <c r="F2478" s="11"/>
      <c r="G2478" s="11"/>
      <c r="H2478" s="209"/>
      <c r="I2478" s="210"/>
      <c r="J2478" s="210"/>
      <c r="K2478" s="11"/>
      <c r="L2478" s="11"/>
      <c r="M2478" s="11"/>
      <c r="P2478" s="4"/>
      <c r="Q2478" s="4"/>
      <c r="R2478" s="4"/>
      <c r="S2478" s="4"/>
      <c r="T2478" s="4"/>
      <c r="U2478" s="4"/>
      <c r="V2478" s="4"/>
      <c r="W2478" s="4"/>
      <c r="X2478" s="4"/>
    </row>
    <row r="2479" spans="3:24" s="3" customFormat="1">
      <c r="C2479" s="11"/>
      <c r="E2479" s="11"/>
      <c r="F2479" s="11"/>
      <c r="G2479" s="11"/>
      <c r="H2479" s="209"/>
      <c r="I2479" s="210"/>
      <c r="J2479" s="210"/>
      <c r="K2479" s="11"/>
      <c r="L2479" s="11"/>
      <c r="M2479" s="11"/>
      <c r="P2479" s="4"/>
      <c r="Q2479" s="4"/>
      <c r="R2479" s="4"/>
      <c r="S2479" s="4"/>
      <c r="T2479" s="4"/>
      <c r="U2479" s="4"/>
      <c r="V2479" s="4"/>
      <c r="W2479" s="4"/>
      <c r="X2479" s="4"/>
    </row>
    <row r="2480" spans="3:24" s="3" customFormat="1">
      <c r="C2480" s="11"/>
      <c r="E2480" s="11"/>
      <c r="F2480" s="11"/>
      <c r="G2480" s="11"/>
      <c r="H2480" s="209"/>
      <c r="I2480" s="210"/>
      <c r="J2480" s="210"/>
      <c r="K2480" s="11"/>
      <c r="L2480" s="11"/>
      <c r="M2480" s="11"/>
      <c r="P2480" s="4"/>
      <c r="Q2480" s="4"/>
      <c r="R2480" s="4"/>
      <c r="S2480" s="4"/>
      <c r="T2480" s="4"/>
      <c r="U2480" s="4"/>
      <c r="V2480" s="4"/>
      <c r="W2480" s="4"/>
      <c r="X2480" s="4"/>
    </row>
    <row r="2481" spans="3:24" s="3" customFormat="1">
      <c r="C2481" s="11"/>
      <c r="E2481" s="11"/>
      <c r="F2481" s="11"/>
      <c r="G2481" s="11"/>
      <c r="H2481" s="209"/>
      <c r="I2481" s="210"/>
      <c r="J2481" s="210"/>
      <c r="K2481" s="11"/>
      <c r="L2481" s="11"/>
      <c r="M2481" s="11"/>
      <c r="P2481" s="4"/>
      <c r="Q2481" s="4"/>
      <c r="R2481" s="4"/>
      <c r="S2481" s="4"/>
      <c r="T2481" s="4"/>
      <c r="U2481" s="4"/>
      <c r="V2481" s="4"/>
      <c r="W2481" s="4"/>
      <c r="X2481" s="4"/>
    </row>
    <row r="2482" spans="3:24" s="3" customFormat="1">
      <c r="C2482" s="11"/>
      <c r="E2482" s="11"/>
      <c r="F2482" s="11"/>
      <c r="G2482" s="11"/>
      <c r="H2482" s="209"/>
      <c r="I2482" s="210"/>
      <c r="J2482" s="210"/>
      <c r="K2482" s="11"/>
      <c r="L2482" s="11"/>
      <c r="M2482" s="11"/>
      <c r="P2482" s="4"/>
      <c r="Q2482" s="4"/>
      <c r="R2482" s="4"/>
      <c r="S2482" s="4"/>
      <c r="T2482" s="4"/>
      <c r="U2482" s="4"/>
      <c r="V2482" s="4"/>
      <c r="W2482" s="4"/>
      <c r="X2482" s="4"/>
    </row>
    <row r="2483" spans="3:24" s="3" customFormat="1">
      <c r="C2483" s="11"/>
      <c r="E2483" s="11"/>
      <c r="F2483" s="11"/>
      <c r="G2483" s="11"/>
      <c r="H2483" s="209"/>
      <c r="I2483" s="210"/>
      <c r="J2483" s="210"/>
      <c r="K2483" s="11"/>
      <c r="L2483" s="11"/>
      <c r="M2483" s="11"/>
      <c r="P2483" s="4"/>
      <c r="Q2483" s="4"/>
      <c r="R2483" s="4"/>
      <c r="S2483" s="4"/>
      <c r="T2483" s="4"/>
      <c r="U2483" s="4"/>
      <c r="V2483" s="4"/>
      <c r="W2483" s="4"/>
      <c r="X2483" s="4"/>
    </row>
    <row r="2484" spans="3:24" s="3" customFormat="1">
      <c r="C2484" s="11"/>
      <c r="E2484" s="11"/>
      <c r="F2484" s="11"/>
      <c r="G2484" s="11"/>
      <c r="H2484" s="209"/>
      <c r="I2484" s="210"/>
      <c r="J2484" s="210"/>
      <c r="K2484" s="11"/>
      <c r="L2484" s="11"/>
      <c r="M2484" s="11"/>
      <c r="P2484" s="4"/>
      <c r="Q2484" s="4"/>
      <c r="R2484" s="4"/>
      <c r="S2484" s="4"/>
      <c r="T2484" s="4"/>
      <c r="U2484" s="4"/>
      <c r="V2484" s="4"/>
      <c r="W2484" s="4"/>
      <c r="X2484" s="4"/>
    </row>
    <row r="2485" spans="3:24" s="3" customFormat="1">
      <c r="C2485" s="11"/>
      <c r="E2485" s="11"/>
      <c r="F2485" s="11"/>
      <c r="G2485" s="11"/>
      <c r="H2485" s="209"/>
      <c r="I2485" s="210"/>
      <c r="J2485" s="210"/>
      <c r="K2485" s="11"/>
      <c r="L2485" s="11"/>
      <c r="M2485" s="11"/>
      <c r="P2485" s="4"/>
      <c r="Q2485" s="4"/>
      <c r="R2485" s="4"/>
      <c r="S2485" s="4"/>
      <c r="T2485" s="4"/>
      <c r="U2485" s="4"/>
      <c r="V2485" s="4"/>
      <c r="W2485" s="4"/>
      <c r="X2485" s="4"/>
    </row>
    <row r="2486" spans="3:24" s="3" customFormat="1">
      <c r="C2486" s="11"/>
      <c r="E2486" s="11"/>
      <c r="F2486" s="11"/>
      <c r="G2486" s="11"/>
      <c r="H2486" s="209"/>
      <c r="I2486" s="210"/>
      <c r="J2486" s="210"/>
      <c r="K2486" s="11"/>
      <c r="L2486" s="11"/>
      <c r="M2486" s="11"/>
      <c r="P2486" s="4"/>
      <c r="Q2486" s="4"/>
      <c r="R2486" s="4"/>
      <c r="S2486" s="4"/>
      <c r="T2486" s="4"/>
      <c r="U2486" s="4"/>
      <c r="V2486" s="4"/>
      <c r="W2486" s="4"/>
      <c r="X2486" s="4"/>
    </row>
    <row r="2487" spans="3:24" s="3" customFormat="1">
      <c r="C2487" s="11"/>
      <c r="E2487" s="11"/>
      <c r="F2487" s="11"/>
      <c r="G2487" s="11"/>
      <c r="H2487" s="209"/>
      <c r="I2487" s="210"/>
      <c r="J2487" s="210"/>
      <c r="K2487" s="11"/>
      <c r="L2487" s="11"/>
      <c r="M2487" s="11"/>
      <c r="P2487" s="4"/>
      <c r="Q2487" s="4"/>
      <c r="R2487" s="4"/>
      <c r="S2487" s="4"/>
      <c r="T2487" s="4"/>
      <c r="U2487" s="4"/>
      <c r="V2487" s="4"/>
      <c r="W2487" s="4"/>
      <c r="X2487" s="4"/>
    </row>
    <row r="2488" spans="3:24" s="3" customFormat="1">
      <c r="C2488" s="11"/>
      <c r="E2488" s="11"/>
      <c r="F2488" s="11"/>
      <c r="G2488" s="11"/>
      <c r="H2488" s="209"/>
      <c r="I2488" s="210"/>
      <c r="J2488" s="210"/>
      <c r="K2488" s="11"/>
      <c r="L2488" s="11"/>
      <c r="M2488" s="11"/>
      <c r="P2488" s="4"/>
      <c r="Q2488" s="4"/>
      <c r="R2488" s="4"/>
      <c r="S2488" s="4"/>
      <c r="T2488" s="4"/>
      <c r="U2488" s="4"/>
      <c r="V2488" s="4"/>
      <c r="W2488" s="4"/>
      <c r="X2488" s="4"/>
    </row>
    <row r="2489" spans="3:24" s="3" customFormat="1">
      <c r="C2489" s="11"/>
      <c r="E2489" s="11"/>
      <c r="F2489" s="11"/>
      <c r="G2489" s="11"/>
      <c r="H2489" s="209"/>
      <c r="I2489" s="210"/>
      <c r="J2489" s="210"/>
      <c r="K2489" s="11"/>
      <c r="L2489" s="11"/>
      <c r="M2489" s="11"/>
      <c r="P2489" s="4"/>
      <c r="Q2489" s="4"/>
      <c r="R2489" s="4"/>
      <c r="S2489" s="4"/>
      <c r="T2489" s="4"/>
      <c r="U2489" s="4"/>
      <c r="V2489" s="4"/>
      <c r="W2489" s="4"/>
      <c r="X2489" s="4"/>
    </row>
    <row r="2490" spans="3:24" s="3" customFormat="1">
      <c r="C2490" s="11"/>
      <c r="E2490" s="11"/>
      <c r="F2490" s="11"/>
      <c r="G2490" s="11"/>
      <c r="H2490" s="209"/>
      <c r="I2490" s="210"/>
      <c r="J2490" s="210"/>
      <c r="K2490" s="11"/>
      <c r="L2490" s="11"/>
      <c r="M2490" s="11"/>
      <c r="P2490" s="4"/>
      <c r="Q2490" s="4"/>
      <c r="R2490" s="4"/>
      <c r="S2490" s="4"/>
      <c r="T2490" s="4"/>
      <c r="U2490" s="4"/>
      <c r="V2490" s="4"/>
      <c r="W2490" s="4"/>
      <c r="X2490" s="4"/>
    </row>
    <row r="2491" spans="3:24" s="3" customFormat="1">
      <c r="C2491" s="11"/>
      <c r="E2491" s="11"/>
      <c r="F2491" s="11"/>
      <c r="G2491" s="11"/>
      <c r="H2491" s="209"/>
      <c r="I2491" s="210"/>
      <c r="J2491" s="210"/>
      <c r="K2491" s="11"/>
      <c r="L2491" s="11"/>
      <c r="M2491" s="11"/>
      <c r="P2491" s="4"/>
      <c r="Q2491" s="4"/>
      <c r="R2491" s="4"/>
      <c r="S2491" s="4"/>
      <c r="T2491" s="4"/>
      <c r="U2491" s="4"/>
      <c r="V2491" s="4"/>
      <c r="W2491" s="4"/>
      <c r="X2491" s="4"/>
    </row>
    <row r="2492" spans="3:24" s="3" customFormat="1">
      <c r="C2492" s="11"/>
      <c r="E2492" s="11"/>
      <c r="F2492" s="11"/>
      <c r="G2492" s="11"/>
      <c r="H2492" s="209"/>
      <c r="I2492" s="210"/>
      <c r="J2492" s="210"/>
      <c r="K2492" s="11"/>
      <c r="L2492" s="11"/>
      <c r="M2492" s="11"/>
      <c r="P2492" s="4"/>
      <c r="Q2492" s="4"/>
      <c r="R2492" s="4"/>
      <c r="S2492" s="4"/>
      <c r="T2492" s="4"/>
      <c r="U2492" s="4"/>
      <c r="V2492" s="4"/>
      <c r="W2492" s="4"/>
      <c r="X2492" s="4"/>
    </row>
    <row r="2493" spans="3:24" s="3" customFormat="1">
      <c r="C2493" s="11"/>
      <c r="E2493" s="11"/>
      <c r="F2493" s="11"/>
      <c r="G2493" s="11"/>
      <c r="H2493" s="209"/>
      <c r="I2493" s="210"/>
      <c r="J2493" s="210"/>
      <c r="K2493" s="11"/>
      <c r="L2493" s="11"/>
      <c r="M2493" s="11"/>
      <c r="P2493" s="4"/>
      <c r="Q2493" s="4"/>
      <c r="R2493" s="4"/>
      <c r="S2493" s="4"/>
      <c r="T2493" s="4"/>
      <c r="U2493" s="4"/>
      <c r="V2493" s="4"/>
      <c r="W2493" s="4"/>
      <c r="X2493" s="4"/>
    </row>
    <row r="2494" spans="3:24" s="3" customFormat="1">
      <c r="C2494" s="11"/>
      <c r="E2494" s="11"/>
      <c r="F2494" s="11"/>
      <c r="G2494" s="11"/>
      <c r="H2494" s="209"/>
      <c r="I2494" s="210"/>
      <c r="J2494" s="210"/>
      <c r="K2494" s="11"/>
      <c r="L2494" s="11"/>
      <c r="M2494" s="11"/>
      <c r="P2494" s="4"/>
      <c r="Q2494" s="4"/>
      <c r="R2494" s="4"/>
      <c r="S2494" s="4"/>
      <c r="T2494" s="4"/>
      <c r="U2494" s="4"/>
      <c r="V2494" s="4"/>
      <c r="W2494" s="4"/>
      <c r="X2494" s="4"/>
    </row>
    <row r="2495" spans="3:24" s="3" customFormat="1">
      <c r="C2495" s="11"/>
      <c r="E2495" s="11"/>
      <c r="F2495" s="11"/>
      <c r="G2495" s="11"/>
      <c r="H2495" s="209"/>
      <c r="I2495" s="210"/>
      <c r="J2495" s="210"/>
      <c r="K2495" s="11"/>
      <c r="L2495" s="11"/>
      <c r="M2495" s="11"/>
      <c r="P2495" s="4"/>
      <c r="Q2495" s="4"/>
      <c r="R2495" s="4"/>
      <c r="S2495" s="4"/>
      <c r="T2495" s="4"/>
      <c r="U2495" s="4"/>
      <c r="V2495" s="4"/>
      <c r="W2495" s="4"/>
      <c r="X2495" s="4"/>
    </row>
    <row r="2496" spans="3:24" s="3" customFormat="1">
      <c r="C2496" s="11"/>
      <c r="E2496" s="11"/>
      <c r="F2496" s="11"/>
      <c r="G2496" s="11"/>
      <c r="H2496" s="209"/>
      <c r="I2496" s="210"/>
      <c r="J2496" s="210"/>
      <c r="K2496" s="11"/>
      <c r="L2496" s="11"/>
      <c r="M2496" s="11"/>
      <c r="P2496" s="4"/>
      <c r="Q2496" s="4"/>
      <c r="R2496" s="4"/>
      <c r="S2496" s="4"/>
      <c r="T2496" s="4"/>
      <c r="U2496" s="4"/>
      <c r="V2496" s="4"/>
      <c r="W2496" s="4"/>
      <c r="X2496" s="4"/>
    </row>
    <row r="2497" spans="3:24" s="3" customFormat="1">
      <c r="C2497" s="11"/>
      <c r="E2497" s="11"/>
      <c r="F2497" s="11"/>
      <c r="G2497" s="11"/>
      <c r="H2497" s="209"/>
      <c r="I2497" s="210"/>
      <c r="J2497" s="210"/>
      <c r="K2497" s="11"/>
      <c r="L2497" s="11"/>
      <c r="M2497" s="11"/>
      <c r="P2497" s="4"/>
      <c r="Q2497" s="4"/>
      <c r="R2497" s="4"/>
      <c r="S2497" s="4"/>
      <c r="T2497" s="4"/>
      <c r="U2497" s="4"/>
      <c r="V2497" s="4"/>
      <c r="W2497" s="4"/>
      <c r="X2497" s="4"/>
    </row>
    <row r="2498" spans="3:24" s="3" customFormat="1">
      <c r="C2498" s="11"/>
      <c r="E2498" s="11"/>
      <c r="F2498" s="11"/>
      <c r="G2498" s="11"/>
      <c r="H2498" s="209"/>
      <c r="I2498" s="210"/>
      <c r="J2498" s="210"/>
      <c r="K2498" s="11"/>
      <c r="L2498" s="11"/>
      <c r="M2498" s="11"/>
      <c r="P2498" s="4"/>
      <c r="Q2498" s="4"/>
      <c r="R2498" s="4"/>
      <c r="S2498" s="4"/>
      <c r="T2498" s="4"/>
      <c r="U2498" s="4"/>
      <c r="V2498" s="4"/>
      <c r="W2498" s="4"/>
      <c r="X2498" s="4"/>
    </row>
    <row r="2499" spans="3:24" s="3" customFormat="1">
      <c r="C2499" s="11"/>
      <c r="E2499" s="11"/>
      <c r="F2499" s="11"/>
      <c r="G2499" s="11"/>
      <c r="H2499" s="209"/>
      <c r="I2499" s="210"/>
      <c r="J2499" s="210"/>
      <c r="K2499" s="11"/>
      <c r="L2499" s="11"/>
      <c r="M2499" s="11"/>
      <c r="P2499" s="4"/>
      <c r="Q2499" s="4"/>
      <c r="R2499" s="4"/>
      <c r="S2499" s="4"/>
      <c r="T2499" s="4"/>
      <c r="U2499" s="4"/>
      <c r="V2499" s="4"/>
      <c r="W2499" s="4"/>
      <c r="X2499" s="4"/>
    </row>
    <row r="2500" spans="3:24" s="3" customFormat="1">
      <c r="C2500" s="11"/>
      <c r="E2500" s="11"/>
      <c r="F2500" s="11"/>
      <c r="G2500" s="11"/>
      <c r="H2500" s="209"/>
      <c r="I2500" s="210"/>
      <c r="J2500" s="210"/>
      <c r="K2500" s="11"/>
      <c r="L2500" s="11"/>
      <c r="M2500" s="11"/>
      <c r="P2500" s="4"/>
      <c r="Q2500" s="4"/>
      <c r="R2500" s="4"/>
      <c r="S2500" s="4"/>
      <c r="T2500" s="4"/>
      <c r="U2500" s="4"/>
      <c r="V2500" s="4"/>
      <c r="W2500" s="4"/>
      <c r="X2500" s="4"/>
    </row>
    <row r="2501" spans="3:24" s="3" customFormat="1">
      <c r="C2501" s="11"/>
      <c r="E2501" s="11"/>
      <c r="F2501" s="11"/>
      <c r="G2501" s="11"/>
      <c r="H2501" s="209"/>
      <c r="I2501" s="210"/>
      <c r="J2501" s="210"/>
      <c r="K2501" s="11"/>
      <c r="L2501" s="11"/>
      <c r="M2501" s="11"/>
      <c r="P2501" s="4"/>
      <c r="Q2501" s="4"/>
      <c r="R2501" s="4"/>
      <c r="S2501" s="4"/>
      <c r="T2501" s="4"/>
      <c r="U2501" s="4"/>
      <c r="V2501" s="4"/>
      <c r="W2501" s="4"/>
      <c r="X2501" s="4"/>
    </row>
    <row r="2502" spans="3:24" s="3" customFormat="1">
      <c r="C2502" s="11"/>
      <c r="E2502" s="11"/>
      <c r="F2502" s="11"/>
      <c r="G2502" s="11"/>
      <c r="H2502" s="209"/>
      <c r="I2502" s="210"/>
      <c r="J2502" s="210"/>
      <c r="K2502" s="11"/>
      <c r="L2502" s="11"/>
      <c r="M2502" s="11"/>
      <c r="P2502" s="4"/>
      <c r="Q2502" s="4"/>
      <c r="R2502" s="4"/>
      <c r="S2502" s="4"/>
      <c r="T2502" s="4"/>
      <c r="U2502" s="4"/>
      <c r="V2502" s="4"/>
      <c r="W2502" s="4"/>
      <c r="X2502" s="4"/>
    </row>
    <row r="2503" spans="3:24" s="3" customFormat="1">
      <c r="C2503" s="11"/>
      <c r="E2503" s="11"/>
      <c r="F2503" s="11"/>
      <c r="G2503" s="11"/>
      <c r="H2503" s="209"/>
      <c r="I2503" s="210"/>
      <c r="J2503" s="210"/>
      <c r="K2503" s="11"/>
      <c r="L2503" s="11"/>
      <c r="M2503" s="11"/>
      <c r="P2503" s="4"/>
      <c r="Q2503" s="4"/>
      <c r="R2503" s="4"/>
      <c r="S2503" s="4"/>
      <c r="T2503" s="4"/>
      <c r="U2503" s="4"/>
      <c r="V2503" s="4"/>
      <c r="W2503" s="4"/>
      <c r="X2503" s="4"/>
    </row>
    <row r="2504" spans="3:24" s="3" customFormat="1">
      <c r="C2504" s="11"/>
      <c r="E2504" s="11"/>
      <c r="F2504" s="11"/>
      <c r="G2504" s="11"/>
      <c r="H2504" s="209"/>
      <c r="I2504" s="210"/>
      <c r="J2504" s="210"/>
      <c r="K2504" s="11"/>
      <c r="L2504" s="11"/>
      <c r="M2504" s="11"/>
      <c r="P2504" s="4"/>
      <c r="Q2504" s="4"/>
      <c r="R2504" s="4"/>
      <c r="S2504" s="4"/>
      <c r="T2504" s="4"/>
      <c r="U2504" s="4"/>
      <c r="V2504" s="4"/>
      <c r="W2504" s="4"/>
      <c r="X2504" s="4"/>
    </row>
    <row r="2505" spans="3:24" s="3" customFormat="1">
      <c r="C2505" s="11"/>
      <c r="E2505" s="11"/>
      <c r="F2505" s="11"/>
      <c r="G2505" s="11"/>
      <c r="H2505" s="209"/>
      <c r="I2505" s="210"/>
      <c r="J2505" s="210"/>
      <c r="K2505" s="11"/>
      <c r="L2505" s="11"/>
      <c r="M2505" s="11"/>
      <c r="P2505" s="4"/>
      <c r="Q2505" s="4"/>
      <c r="R2505" s="4"/>
      <c r="S2505" s="4"/>
      <c r="T2505" s="4"/>
      <c r="U2505" s="4"/>
      <c r="V2505" s="4"/>
      <c r="W2505" s="4"/>
      <c r="X2505" s="4"/>
    </row>
    <row r="2506" spans="3:24" s="3" customFormat="1">
      <c r="C2506" s="11"/>
      <c r="E2506" s="11"/>
      <c r="F2506" s="11"/>
      <c r="G2506" s="11"/>
      <c r="H2506" s="209"/>
      <c r="I2506" s="210"/>
      <c r="J2506" s="210"/>
      <c r="K2506" s="11"/>
      <c r="L2506" s="11"/>
      <c r="M2506" s="11"/>
      <c r="P2506" s="4"/>
      <c r="Q2506" s="4"/>
      <c r="R2506" s="4"/>
      <c r="S2506" s="4"/>
      <c r="T2506" s="4"/>
      <c r="U2506" s="4"/>
      <c r="V2506" s="4"/>
      <c r="W2506" s="4"/>
      <c r="X2506" s="4"/>
    </row>
    <row r="2507" spans="3:24" s="3" customFormat="1">
      <c r="C2507" s="11"/>
      <c r="E2507" s="11"/>
      <c r="F2507" s="11"/>
      <c r="G2507" s="11"/>
      <c r="H2507" s="209"/>
      <c r="I2507" s="210"/>
      <c r="J2507" s="210"/>
      <c r="K2507" s="11"/>
      <c r="L2507" s="11"/>
      <c r="M2507" s="11"/>
      <c r="P2507" s="4"/>
      <c r="Q2507" s="4"/>
      <c r="R2507" s="4"/>
      <c r="S2507" s="4"/>
      <c r="T2507" s="4"/>
      <c r="U2507" s="4"/>
      <c r="V2507" s="4"/>
      <c r="W2507" s="4"/>
      <c r="X2507" s="4"/>
    </row>
    <row r="2508" spans="3:24" s="3" customFormat="1">
      <c r="C2508" s="11"/>
      <c r="E2508" s="11"/>
      <c r="F2508" s="11"/>
      <c r="G2508" s="11"/>
      <c r="H2508" s="209"/>
      <c r="I2508" s="210"/>
      <c r="J2508" s="210"/>
      <c r="K2508" s="11"/>
      <c r="L2508" s="11"/>
      <c r="M2508" s="11"/>
      <c r="P2508" s="4"/>
      <c r="Q2508" s="4"/>
      <c r="R2508" s="4"/>
      <c r="S2508" s="4"/>
      <c r="T2508" s="4"/>
      <c r="U2508" s="4"/>
      <c r="V2508" s="4"/>
      <c r="W2508" s="4"/>
      <c r="X2508" s="4"/>
    </row>
    <row r="2509" spans="3:24" s="3" customFormat="1">
      <c r="C2509" s="11"/>
      <c r="E2509" s="11"/>
      <c r="F2509" s="11"/>
      <c r="G2509" s="11"/>
      <c r="H2509" s="209"/>
      <c r="I2509" s="210"/>
      <c r="J2509" s="210"/>
      <c r="K2509" s="11"/>
      <c r="L2509" s="11"/>
      <c r="M2509" s="11"/>
      <c r="P2509" s="4"/>
      <c r="Q2509" s="4"/>
      <c r="R2509" s="4"/>
      <c r="S2509" s="4"/>
      <c r="T2509" s="4"/>
      <c r="U2509" s="4"/>
      <c r="V2509" s="4"/>
      <c r="W2509" s="4"/>
      <c r="X2509" s="4"/>
    </row>
    <row r="2510" spans="3:24" s="3" customFormat="1">
      <c r="C2510" s="11"/>
      <c r="E2510" s="11"/>
      <c r="F2510" s="11"/>
      <c r="G2510" s="11"/>
      <c r="H2510" s="209"/>
      <c r="I2510" s="210"/>
      <c r="J2510" s="210"/>
      <c r="K2510" s="11"/>
      <c r="L2510" s="11"/>
      <c r="M2510" s="11"/>
      <c r="P2510" s="4"/>
      <c r="Q2510" s="4"/>
      <c r="R2510" s="4"/>
      <c r="S2510" s="4"/>
      <c r="T2510" s="4"/>
      <c r="U2510" s="4"/>
      <c r="V2510" s="4"/>
      <c r="W2510" s="4"/>
      <c r="X2510" s="4"/>
    </row>
    <row r="2511" spans="3:24" s="3" customFormat="1">
      <c r="C2511" s="11"/>
      <c r="E2511" s="11"/>
      <c r="F2511" s="11"/>
      <c r="G2511" s="11"/>
      <c r="H2511" s="209"/>
      <c r="I2511" s="210"/>
      <c r="J2511" s="210"/>
      <c r="K2511" s="11"/>
      <c r="L2511" s="11"/>
      <c r="M2511" s="11"/>
      <c r="P2511" s="4"/>
      <c r="Q2511" s="4"/>
      <c r="R2511" s="4"/>
      <c r="S2511" s="4"/>
      <c r="T2511" s="4"/>
      <c r="U2511" s="4"/>
      <c r="V2511" s="4"/>
      <c r="W2511" s="4"/>
      <c r="X2511" s="4"/>
    </row>
    <row r="2512" spans="3:24" s="3" customFormat="1">
      <c r="C2512" s="11"/>
      <c r="E2512" s="11"/>
      <c r="F2512" s="11"/>
      <c r="G2512" s="11"/>
      <c r="H2512" s="209"/>
      <c r="I2512" s="210"/>
      <c r="J2512" s="210"/>
      <c r="K2512" s="11"/>
      <c r="L2512" s="11"/>
      <c r="M2512" s="11"/>
      <c r="P2512" s="4"/>
      <c r="Q2512" s="4"/>
      <c r="R2512" s="4"/>
      <c r="S2512" s="4"/>
      <c r="T2512" s="4"/>
      <c r="U2512" s="4"/>
      <c r="V2512" s="4"/>
      <c r="W2512" s="4"/>
      <c r="X2512" s="4"/>
    </row>
    <row r="2513" spans="3:24" s="3" customFormat="1">
      <c r="C2513" s="11"/>
      <c r="E2513" s="11"/>
      <c r="F2513" s="11"/>
      <c r="G2513" s="11"/>
      <c r="H2513" s="209"/>
      <c r="I2513" s="210"/>
      <c r="J2513" s="210"/>
      <c r="K2513" s="11"/>
      <c r="L2513" s="11"/>
      <c r="M2513" s="11"/>
      <c r="P2513" s="4"/>
      <c r="Q2513" s="4"/>
      <c r="R2513" s="4"/>
      <c r="S2513" s="4"/>
      <c r="T2513" s="4"/>
      <c r="U2513" s="4"/>
      <c r="V2513" s="4"/>
      <c r="W2513" s="4"/>
      <c r="X2513" s="4"/>
    </row>
    <row r="2514" spans="3:24" s="3" customFormat="1">
      <c r="C2514" s="11"/>
      <c r="E2514" s="11"/>
      <c r="F2514" s="11"/>
      <c r="G2514" s="11"/>
      <c r="H2514" s="209"/>
      <c r="I2514" s="210"/>
      <c r="J2514" s="210"/>
      <c r="K2514" s="11"/>
      <c r="L2514" s="11"/>
      <c r="M2514" s="11"/>
      <c r="P2514" s="4"/>
      <c r="Q2514" s="4"/>
      <c r="R2514" s="4"/>
      <c r="S2514" s="4"/>
      <c r="T2514" s="4"/>
      <c r="U2514" s="4"/>
      <c r="V2514" s="4"/>
      <c r="W2514" s="4"/>
      <c r="X2514" s="4"/>
    </row>
    <row r="2515" spans="3:24" s="3" customFormat="1">
      <c r="C2515" s="11"/>
      <c r="E2515" s="11"/>
      <c r="F2515" s="11"/>
      <c r="G2515" s="11"/>
      <c r="H2515" s="209"/>
      <c r="I2515" s="210"/>
      <c r="J2515" s="210"/>
      <c r="K2515" s="11"/>
      <c r="L2515" s="11"/>
      <c r="M2515" s="11"/>
      <c r="P2515" s="4"/>
      <c r="Q2515" s="4"/>
      <c r="R2515" s="4"/>
      <c r="S2515" s="4"/>
      <c r="T2515" s="4"/>
      <c r="U2515" s="4"/>
      <c r="V2515" s="4"/>
      <c r="W2515" s="4"/>
      <c r="X2515" s="4"/>
    </row>
    <row r="2516" spans="3:24" s="3" customFormat="1">
      <c r="C2516" s="11"/>
      <c r="E2516" s="11"/>
      <c r="F2516" s="11"/>
      <c r="G2516" s="11"/>
      <c r="H2516" s="209"/>
      <c r="I2516" s="210"/>
      <c r="J2516" s="210"/>
      <c r="K2516" s="11"/>
      <c r="L2516" s="11"/>
      <c r="M2516" s="11"/>
      <c r="P2516" s="4"/>
      <c r="Q2516" s="4"/>
      <c r="R2516" s="4"/>
      <c r="S2516" s="4"/>
      <c r="T2516" s="4"/>
      <c r="U2516" s="4"/>
      <c r="V2516" s="4"/>
      <c r="W2516" s="4"/>
      <c r="X2516" s="4"/>
    </row>
    <row r="2517" spans="3:24" s="3" customFormat="1">
      <c r="C2517" s="11"/>
      <c r="E2517" s="11"/>
      <c r="F2517" s="11"/>
      <c r="G2517" s="11"/>
      <c r="H2517" s="209"/>
      <c r="I2517" s="210"/>
      <c r="J2517" s="210"/>
      <c r="K2517" s="11"/>
      <c r="L2517" s="11"/>
      <c r="M2517" s="11"/>
      <c r="P2517" s="4"/>
      <c r="Q2517" s="4"/>
      <c r="R2517" s="4"/>
      <c r="S2517" s="4"/>
      <c r="T2517" s="4"/>
      <c r="U2517" s="4"/>
      <c r="V2517" s="4"/>
      <c r="W2517" s="4"/>
      <c r="X2517" s="4"/>
    </row>
    <row r="2518" spans="3:24" s="3" customFormat="1">
      <c r="C2518" s="11"/>
      <c r="E2518" s="11"/>
      <c r="F2518" s="11"/>
      <c r="G2518" s="11"/>
      <c r="H2518" s="209"/>
      <c r="I2518" s="210"/>
      <c r="J2518" s="210"/>
      <c r="K2518" s="11"/>
      <c r="L2518" s="11"/>
      <c r="M2518" s="11"/>
      <c r="P2518" s="4"/>
      <c r="Q2518" s="4"/>
      <c r="R2518" s="4"/>
      <c r="S2518" s="4"/>
      <c r="T2518" s="4"/>
      <c r="U2518" s="4"/>
      <c r="V2518" s="4"/>
      <c r="W2518" s="4"/>
      <c r="X2518" s="4"/>
    </row>
    <row r="2519" spans="3:24" s="3" customFormat="1">
      <c r="C2519" s="11"/>
      <c r="E2519" s="11"/>
      <c r="F2519" s="11"/>
      <c r="G2519" s="11"/>
      <c r="H2519" s="209"/>
      <c r="I2519" s="210"/>
      <c r="J2519" s="210"/>
      <c r="K2519" s="11"/>
      <c r="L2519" s="11"/>
      <c r="M2519" s="11"/>
      <c r="P2519" s="4"/>
      <c r="Q2519" s="4"/>
      <c r="R2519" s="4"/>
      <c r="S2519" s="4"/>
      <c r="T2519" s="4"/>
      <c r="U2519" s="4"/>
      <c r="V2519" s="4"/>
      <c r="W2519" s="4"/>
      <c r="X2519" s="4"/>
    </row>
    <row r="2520" spans="3:24" s="3" customFormat="1">
      <c r="C2520" s="11"/>
      <c r="E2520" s="11"/>
      <c r="F2520" s="11"/>
      <c r="G2520" s="11"/>
      <c r="H2520" s="209"/>
      <c r="I2520" s="210"/>
      <c r="J2520" s="210"/>
      <c r="K2520" s="11"/>
      <c r="L2520" s="11"/>
      <c r="M2520" s="11"/>
      <c r="P2520" s="4"/>
      <c r="Q2520" s="4"/>
      <c r="R2520" s="4"/>
      <c r="S2520" s="4"/>
      <c r="T2520" s="4"/>
      <c r="U2520" s="4"/>
      <c r="V2520" s="4"/>
      <c r="W2520" s="4"/>
      <c r="X2520" s="4"/>
    </row>
    <row r="2521" spans="3:24" s="3" customFormat="1">
      <c r="C2521" s="11"/>
      <c r="E2521" s="11"/>
      <c r="F2521" s="11"/>
      <c r="G2521" s="11"/>
      <c r="H2521" s="209"/>
      <c r="I2521" s="210"/>
      <c r="J2521" s="210"/>
      <c r="K2521" s="11"/>
      <c r="L2521" s="11"/>
      <c r="M2521" s="11"/>
      <c r="P2521" s="4"/>
      <c r="Q2521" s="4"/>
      <c r="R2521" s="4"/>
      <c r="S2521" s="4"/>
      <c r="T2521" s="4"/>
      <c r="U2521" s="4"/>
      <c r="V2521" s="4"/>
      <c r="W2521" s="4"/>
      <c r="X2521" s="4"/>
    </row>
    <row r="2522" spans="3:24" s="3" customFormat="1">
      <c r="C2522" s="11"/>
      <c r="E2522" s="11"/>
      <c r="F2522" s="11"/>
      <c r="G2522" s="11"/>
      <c r="H2522" s="209"/>
      <c r="I2522" s="210"/>
      <c r="J2522" s="210"/>
      <c r="K2522" s="11"/>
      <c r="L2522" s="11"/>
      <c r="M2522" s="11"/>
      <c r="P2522" s="4"/>
      <c r="Q2522" s="4"/>
      <c r="R2522" s="4"/>
      <c r="S2522" s="4"/>
      <c r="T2522" s="4"/>
      <c r="U2522" s="4"/>
      <c r="V2522" s="4"/>
      <c r="W2522" s="4"/>
      <c r="X2522" s="4"/>
    </row>
    <row r="2523" spans="3:24" s="3" customFormat="1">
      <c r="C2523" s="11"/>
      <c r="E2523" s="11"/>
      <c r="F2523" s="11"/>
      <c r="G2523" s="11"/>
      <c r="H2523" s="209"/>
      <c r="I2523" s="210"/>
      <c r="J2523" s="210"/>
      <c r="K2523" s="11"/>
      <c r="L2523" s="11"/>
      <c r="M2523" s="11"/>
      <c r="P2523" s="4"/>
      <c r="Q2523" s="4"/>
      <c r="R2523" s="4"/>
      <c r="S2523" s="4"/>
      <c r="T2523" s="4"/>
      <c r="U2523" s="4"/>
      <c r="V2523" s="4"/>
      <c r="W2523" s="4"/>
      <c r="X2523" s="4"/>
    </row>
    <row r="2524" spans="3:24" s="3" customFormat="1">
      <c r="C2524" s="11"/>
      <c r="E2524" s="11"/>
      <c r="F2524" s="11"/>
      <c r="G2524" s="11"/>
      <c r="H2524" s="209"/>
      <c r="I2524" s="210"/>
      <c r="J2524" s="210"/>
      <c r="K2524" s="11"/>
      <c r="L2524" s="11"/>
      <c r="M2524" s="11"/>
      <c r="P2524" s="4"/>
      <c r="Q2524" s="4"/>
      <c r="R2524" s="4"/>
      <c r="S2524" s="4"/>
      <c r="T2524" s="4"/>
      <c r="U2524" s="4"/>
      <c r="V2524" s="4"/>
      <c r="W2524" s="4"/>
      <c r="X2524" s="4"/>
    </row>
    <row r="2525" spans="3:24" s="3" customFormat="1">
      <c r="C2525" s="11"/>
      <c r="E2525" s="11"/>
      <c r="F2525" s="11"/>
      <c r="G2525" s="11"/>
      <c r="H2525" s="209"/>
      <c r="I2525" s="210"/>
      <c r="J2525" s="210"/>
      <c r="K2525" s="11"/>
      <c r="L2525" s="11"/>
      <c r="M2525" s="11"/>
      <c r="P2525" s="4"/>
      <c r="Q2525" s="4"/>
      <c r="R2525" s="4"/>
      <c r="S2525" s="4"/>
      <c r="T2525" s="4"/>
      <c r="U2525" s="4"/>
      <c r="V2525" s="4"/>
      <c r="W2525" s="4"/>
      <c r="X2525" s="4"/>
    </row>
    <row r="2526" spans="3:24" s="3" customFormat="1">
      <c r="C2526" s="11"/>
      <c r="E2526" s="11"/>
      <c r="F2526" s="11"/>
      <c r="G2526" s="11"/>
      <c r="H2526" s="209"/>
      <c r="I2526" s="210"/>
      <c r="J2526" s="210"/>
      <c r="K2526" s="11"/>
      <c r="L2526" s="11"/>
      <c r="M2526" s="11"/>
      <c r="P2526" s="4"/>
      <c r="Q2526" s="4"/>
      <c r="R2526" s="4"/>
      <c r="S2526" s="4"/>
      <c r="T2526" s="4"/>
      <c r="U2526" s="4"/>
      <c r="V2526" s="4"/>
      <c r="W2526" s="4"/>
      <c r="X2526" s="4"/>
    </row>
    <row r="2527" spans="3:24" s="3" customFormat="1">
      <c r="C2527" s="11"/>
      <c r="E2527" s="11"/>
      <c r="F2527" s="11"/>
      <c r="G2527" s="11"/>
      <c r="H2527" s="209"/>
      <c r="I2527" s="210"/>
      <c r="J2527" s="210"/>
      <c r="K2527" s="11"/>
      <c r="L2527" s="11"/>
      <c r="M2527" s="11"/>
      <c r="P2527" s="4"/>
      <c r="Q2527" s="4"/>
      <c r="R2527" s="4"/>
      <c r="S2527" s="4"/>
      <c r="T2527" s="4"/>
      <c r="U2527" s="4"/>
      <c r="V2527" s="4"/>
      <c r="W2527" s="4"/>
      <c r="X2527" s="4"/>
    </row>
    <row r="2528" spans="3:24" s="3" customFormat="1">
      <c r="C2528" s="11"/>
      <c r="E2528" s="11"/>
      <c r="F2528" s="11"/>
      <c r="G2528" s="11"/>
      <c r="H2528" s="209"/>
      <c r="I2528" s="210"/>
      <c r="J2528" s="210"/>
      <c r="K2528" s="11"/>
      <c r="L2528" s="11"/>
      <c r="M2528" s="11"/>
      <c r="P2528" s="4"/>
      <c r="Q2528" s="4"/>
      <c r="R2528" s="4"/>
      <c r="S2528" s="4"/>
      <c r="T2528" s="4"/>
      <c r="U2528" s="4"/>
      <c r="V2528" s="4"/>
      <c r="W2528" s="4"/>
      <c r="X2528" s="4"/>
    </row>
    <row r="2529" spans="3:24" s="3" customFormat="1">
      <c r="C2529" s="11"/>
      <c r="E2529" s="11"/>
      <c r="F2529" s="11"/>
      <c r="G2529" s="11"/>
      <c r="H2529" s="209"/>
      <c r="I2529" s="210"/>
      <c r="J2529" s="210"/>
      <c r="K2529" s="11"/>
      <c r="L2529" s="11"/>
      <c r="M2529" s="11"/>
      <c r="P2529" s="4"/>
      <c r="Q2529" s="4"/>
      <c r="R2529" s="4"/>
      <c r="S2529" s="4"/>
      <c r="T2529" s="4"/>
      <c r="U2529" s="4"/>
      <c r="V2529" s="4"/>
      <c r="W2529" s="4"/>
      <c r="X2529" s="4"/>
    </row>
    <row r="2530" spans="3:24" s="3" customFormat="1">
      <c r="C2530" s="11"/>
      <c r="E2530" s="11"/>
      <c r="F2530" s="11"/>
      <c r="G2530" s="11"/>
      <c r="H2530" s="209"/>
      <c r="I2530" s="210"/>
      <c r="J2530" s="210"/>
      <c r="K2530" s="11"/>
      <c r="L2530" s="11"/>
      <c r="M2530" s="11"/>
      <c r="P2530" s="4"/>
      <c r="Q2530" s="4"/>
      <c r="R2530" s="4"/>
      <c r="S2530" s="4"/>
      <c r="T2530" s="4"/>
      <c r="U2530" s="4"/>
      <c r="V2530" s="4"/>
      <c r="W2530" s="4"/>
      <c r="X2530" s="4"/>
    </row>
    <row r="2531" spans="3:24" s="3" customFormat="1">
      <c r="C2531" s="11"/>
      <c r="E2531" s="11"/>
      <c r="F2531" s="11"/>
      <c r="G2531" s="11"/>
      <c r="H2531" s="209"/>
      <c r="I2531" s="210"/>
      <c r="J2531" s="210"/>
      <c r="K2531" s="11"/>
      <c r="L2531" s="11"/>
      <c r="M2531" s="11"/>
      <c r="P2531" s="4"/>
      <c r="Q2531" s="4"/>
      <c r="R2531" s="4"/>
      <c r="S2531" s="4"/>
      <c r="T2531" s="4"/>
      <c r="U2531" s="4"/>
      <c r="V2531" s="4"/>
      <c r="W2531" s="4"/>
      <c r="X2531" s="4"/>
    </row>
    <row r="2532" spans="3:24" s="3" customFormat="1">
      <c r="C2532" s="11"/>
      <c r="E2532" s="11"/>
      <c r="F2532" s="11"/>
      <c r="G2532" s="11"/>
      <c r="H2532" s="209"/>
      <c r="I2532" s="210"/>
      <c r="J2532" s="210"/>
      <c r="K2532" s="11"/>
      <c r="L2532" s="11"/>
      <c r="M2532" s="11"/>
      <c r="P2532" s="4"/>
      <c r="Q2532" s="4"/>
      <c r="R2532" s="4"/>
      <c r="S2532" s="4"/>
      <c r="T2532" s="4"/>
      <c r="U2532" s="4"/>
      <c r="V2532" s="4"/>
      <c r="W2532" s="4"/>
      <c r="X2532" s="4"/>
    </row>
    <row r="2533" spans="3:24" s="3" customFormat="1">
      <c r="C2533" s="11"/>
      <c r="E2533" s="11"/>
      <c r="F2533" s="11"/>
      <c r="G2533" s="11"/>
      <c r="H2533" s="209"/>
      <c r="I2533" s="210"/>
      <c r="J2533" s="210"/>
      <c r="K2533" s="11"/>
      <c r="L2533" s="11"/>
      <c r="M2533" s="11"/>
      <c r="P2533" s="4"/>
      <c r="Q2533" s="4"/>
      <c r="R2533" s="4"/>
      <c r="S2533" s="4"/>
      <c r="T2533" s="4"/>
      <c r="U2533" s="4"/>
      <c r="V2533" s="4"/>
      <c r="W2533" s="4"/>
      <c r="X2533" s="4"/>
    </row>
    <row r="2534" spans="3:24" s="3" customFormat="1">
      <c r="C2534" s="11"/>
      <c r="E2534" s="11"/>
      <c r="F2534" s="11"/>
      <c r="G2534" s="11"/>
      <c r="H2534" s="209"/>
      <c r="I2534" s="210"/>
      <c r="J2534" s="210"/>
      <c r="K2534" s="11"/>
      <c r="L2534" s="11"/>
      <c r="M2534" s="11"/>
      <c r="P2534" s="4"/>
      <c r="Q2534" s="4"/>
      <c r="R2534" s="4"/>
      <c r="S2534" s="4"/>
      <c r="T2534" s="4"/>
      <c r="U2534" s="4"/>
      <c r="V2534" s="4"/>
      <c r="W2534" s="4"/>
      <c r="X2534" s="4"/>
    </row>
    <row r="2535" spans="3:24" s="3" customFormat="1">
      <c r="C2535" s="11"/>
      <c r="E2535" s="11"/>
      <c r="F2535" s="11"/>
      <c r="G2535" s="11"/>
      <c r="H2535" s="209"/>
      <c r="I2535" s="210"/>
      <c r="J2535" s="210"/>
      <c r="K2535" s="11"/>
      <c r="L2535" s="11"/>
      <c r="M2535" s="11"/>
      <c r="P2535" s="4"/>
      <c r="Q2535" s="4"/>
      <c r="R2535" s="4"/>
      <c r="S2535" s="4"/>
      <c r="T2535" s="4"/>
      <c r="U2535" s="4"/>
      <c r="V2535" s="4"/>
      <c r="W2535" s="4"/>
      <c r="X2535" s="4"/>
    </row>
    <row r="2536" spans="3:24" s="3" customFormat="1">
      <c r="C2536" s="11"/>
      <c r="E2536" s="11"/>
      <c r="F2536" s="11"/>
      <c r="G2536" s="11"/>
      <c r="H2536" s="209"/>
      <c r="I2536" s="210"/>
      <c r="J2536" s="210"/>
      <c r="K2536" s="11"/>
      <c r="L2536" s="11"/>
      <c r="M2536" s="11"/>
      <c r="P2536" s="4"/>
      <c r="Q2536" s="4"/>
      <c r="R2536" s="4"/>
      <c r="S2536" s="4"/>
      <c r="T2536" s="4"/>
      <c r="U2536" s="4"/>
      <c r="V2536" s="4"/>
      <c r="W2536" s="4"/>
      <c r="X2536" s="4"/>
    </row>
    <row r="2537" spans="3:24" s="3" customFormat="1">
      <c r="C2537" s="11"/>
      <c r="E2537" s="11"/>
      <c r="F2537" s="11"/>
      <c r="G2537" s="11"/>
      <c r="H2537" s="209"/>
      <c r="I2537" s="210"/>
      <c r="J2537" s="210"/>
      <c r="K2537" s="11"/>
      <c r="L2537" s="11"/>
      <c r="M2537" s="11"/>
      <c r="P2537" s="4"/>
      <c r="Q2537" s="4"/>
      <c r="R2537" s="4"/>
      <c r="S2537" s="4"/>
      <c r="T2537" s="4"/>
      <c r="U2537" s="4"/>
      <c r="V2537" s="4"/>
      <c r="W2537" s="4"/>
      <c r="X2537" s="4"/>
    </row>
    <row r="2538" spans="3:24" s="3" customFormat="1">
      <c r="C2538" s="11"/>
      <c r="E2538" s="11"/>
      <c r="F2538" s="11"/>
      <c r="G2538" s="11"/>
      <c r="H2538" s="209"/>
      <c r="I2538" s="210"/>
      <c r="J2538" s="210"/>
      <c r="K2538" s="11"/>
      <c r="L2538" s="11"/>
      <c r="M2538" s="11"/>
      <c r="P2538" s="4"/>
      <c r="Q2538" s="4"/>
      <c r="R2538" s="4"/>
      <c r="S2538" s="4"/>
      <c r="T2538" s="4"/>
      <c r="U2538" s="4"/>
      <c r="V2538" s="4"/>
      <c r="W2538" s="4"/>
      <c r="X2538" s="4"/>
    </row>
    <row r="2539" spans="3:24" s="3" customFormat="1">
      <c r="C2539" s="11"/>
      <c r="E2539" s="11"/>
      <c r="F2539" s="11"/>
      <c r="G2539" s="11"/>
      <c r="H2539" s="209"/>
      <c r="I2539" s="210"/>
      <c r="J2539" s="210"/>
      <c r="K2539" s="11"/>
      <c r="L2539" s="11"/>
      <c r="M2539" s="11"/>
      <c r="P2539" s="4"/>
      <c r="Q2539" s="4"/>
      <c r="R2539" s="4"/>
      <c r="S2539" s="4"/>
      <c r="T2539" s="4"/>
      <c r="U2539" s="4"/>
      <c r="V2539" s="4"/>
      <c r="W2539" s="4"/>
      <c r="X2539" s="4"/>
    </row>
    <row r="2540" spans="3:24" s="3" customFormat="1">
      <c r="C2540" s="11"/>
      <c r="E2540" s="11"/>
      <c r="F2540" s="11"/>
      <c r="G2540" s="11"/>
      <c r="H2540" s="209"/>
      <c r="I2540" s="210"/>
      <c r="J2540" s="210"/>
      <c r="K2540" s="11"/>
      <c r="L2540" s="11"/>
      <c r="M2540" s="11"/>
      <c r="P2540" s="4"/>
      <c r="Q2540" s="4"/>
      <c r="R2540" s="4"/>
      <c r="S2540" s="4"/>
      <c r="T2540" s="4"/>
      <c r="U2540" s="4"/>
      <c r="V2540" s="4"/>
      <c r="W2540" s="4"/>
      <c r="X2540" s="4"/>
    </row>
    <row r="2541" spans="3:24" s="3" customFormat="1">
      <c r="C2541" s="11"/>
      <c r="E2541" s="11"/>
      <c r="F2541" s="11"/>
      <c r="G2541" s="11"/>
      <c r="H2541" s="209"/>
      <c r="I2541" s="210"/>
      <c r="J2541" s="210"/>
      <c r="K2541" s="11"/>
      <c r="L2541" s="11"/>
      <c r="M2541" s="11"/>
      <c r="P2541" s="4"/>
      <c r="Q2541" s="4"/>
      <c r="R2541" s="4"/>
      <c r="S2541" s="4"/>
      <c r="T2541" s="4"/>
      <c r="U2541" s="4"/>
      <c r="V2541" s="4"/>
      <c r="W2541" s="4"/>
      <c r="X2541" s="4"/>
    </row>
    <row r="2542" spans="3:24" s="3" customFormat="1">
      <c r="C2542" s="11"/>
      <c r="E2542" s="11"/>
      <c r="F2542" s="11"/>
      <c r="G2542" s="11"/>
      <c r="H2542" s="209"/>
      <c r="I2542" s="210"/>
      <c r="J2542" s="210"/>
      <c r="K2542" s="11"/>
      <c r="L2542" s="11"/>
      <c r="M2542" s="11"/>
      <c r="P2542" s="4"/>
      <c r="Q2542" s="4"/>
      <c r="R2542" s="4"/>
      <c r="S2542" s="4"/>
      <c r="T2542" s="4"/>
      <c r="U2542" s="4"/>
      <c r="V2542" s="4"/>
      <c r="W2542" s="4"/>
      <c r="X2542" s="4"/>
    </row>
    <row r="2543" spans="3:24" s="3" customFormat="1">
      <c r="C2543" s="11"/>
      <c r="E2543" s="11"/>
      <c r="F2543" s="11"/>
      <c r="G2543" s="11"/>
      <c r="H2543" s="209"/>
      <c r="I2543" s="210"/>
      <c r="J2543" s="210"/>
      <c r="K2543" s="11"/>
      <c r="L2543" s="11"/>
      <c r="M2543" s="11"/>
      <c r="P2543" s="4"/>
      <c r="Q2543" s="4"/>
      <c r="R2543" s="4"/>
      <c r="S2543" s="4"/>
      <c r="T2543" s="4"/>
      <c r="U2543" s="4"/>
      <c r="V2543" s="4"/>
      <c r="W2543" s="4"/>
      <c r="X2543" s="4"/>
    </row>
    <row r="2544" spans="3:24" s="3" customFormat="1">
      <c r="C2544" s="11"/>
      <c r="E2544" s="11"/>
      <c r="F2544" s="11"/>
      <c r="G2544" s="11"/>
      <c r="H2544" s="209"/>
      <c r="I2544" s="210"/>
      <c r="J2544" s="210"/>
      <c r="K2544" s="11"/>
      <c r="L2544" s="11"/>
      <c r="M2544" s="11"/>
      <c r="P2544" s="4"/>
      <c r="Q2544" s="4"/>
      <c r="R2544" s="4"/>
      <c r="S2544" s="4"/>
      <c r="T2544" s="4"/>
      <c r="U2544" s="4"/>
      <c r="V2544" s="4"/>
      <c r="W2544" s="4"/>
      <c r="X2544" s="4"/>
    </row>
    <row r="2545" spans="3:24" s="3" customFormat="1">
      <c r="C2545" s="11"/>
      <c r="E2545" s="11"/>
      <c r="F2545" s="11"/>
      <c r="G2545" s="11"/>
      <c r="H2545" s="209"/>
      <c r="I2545" s="210"/>
      <c r="J2545" s="210"/>
      <c r="K2545" s="11"/>
      <c r="L2545" s="11"/>
      <c r="M2545" s="11"/>
      <c r="P2545" s="4"/>
      <c r="Q2545" s="4"/>
      <c r="R2545" s="4"/>
      <c r="S2545" s="4"/>
      <c r="T2545" s="4"/>
      <c r="U2545" s="4"/>
      <c r="V2545" s="4"/>
      <c r="W2545" s="4"/>
      <c r="X2545" s="4"/>
    </row>
    <row r="2546" spans="3:24" s="3" customFormat="1">
      <c r="C2546" s="11"/>
      <c r="E2546" s="11"/>
      <c r="F2546" s="11"/>
      <c r="G2546" s="11"/>
      <c r="H2546" s="209"/>
      <c r="I2546" s="210"/>
      <c r="J2546" s="210"/>
      <c r="K2546" s="11"/>
      <c r="L2546" s="11"/>
      <c r="M2546" s="11"/>
      <c r="P2546" s="4"/>
      <c r="Q2546" s="4"/>
      <c r="R2546" s="4"/>
      <c r="S2546" s="4"/>
      <c r="T2546" s="4"/>
      <c r="U2546" s="4"/>
      <c r="V2546" s="4"/>
      <c r="W2546" s="4"/>
      <c r="X2546" s="4"/>
    </row>
    <row r="2547" spans="3:24" s="3" customFormat="1">
      <c r="C2547" s="11"/>
      <c r="E2547" s="11"/>
      <c r="F2547" s="11"/>
      <c r="G2547" s="11"/>
      <c r="H2547" s="209"/>
      <c r="I2547" s="210"/>
      <c r="J2547" s="210"/>
      <c r="K2547" s="11"/>
      <c r="L2547" s="11"/>
      <c r="M2547" s="11"/>
      <c r="P2547" s="4"/>
      <c r="Q2547" s="4"/>
      <c r="R2547" s="4"/>
      <c r="S2547" s="4"/>
      <c r="T2547" s="4"/>
      <c r="U2547" s="4"/>
      <c r="V2547" s="4"/>
      <c r="W2547" s="4"/>
      <c r="X2547" s="4"/>
    </row>
    <row r="2548" spans="3:24" s="3" customFormat="1">
      <c r="C2548" s="11"/>
      <c r="E2548" s="11"/>
      <c r="F2548" s="11"/>
      <c r="G2548" s="11"/>
      <c r="H2548" s="209"/>
      <c r="I2548" s="210"/>
      <c r="J2548" s="210"/>
      <c r="K2548" s="11"/>
      <c r="L2548" s="11"/>
      <c r="M2548" s="11"/>
      <c r="P2548" s="4"/>
      <c r="Q2548" s="4"/>
      <c r="R2548" s="4"/>
      <c r="S2548" s="4"/>
      <c r="T2548" s="4"/>
      <c r="U2548" s="4"/>
      <c r="V2548" s="4"/>
      <c r="W2548" s="4"/>
      <c r="X2548" s="4"/>
    </row>
    <row r="2549" spans="3:24" s="3" customFormat="1">
      <c r="C2549" s="11"/>
      <c r="E2549" s="11"/>
      <c r="F2549" s="11"/>
      <c r="G2549" s="11"/>
      <c r="H2549" s="209"/>
      <c r="I2549" s="210"/>
      <c r="J2549" s="210"/>
      <c r="K2549" s="11"/>
      <c r="L2549" s="11"/>
      <c r="M2549" s="11"/>
      <c r="P2549" s="4"/>
      <c r="Q2549" s="4"/>
      <c r="R2549" s="4"/>
      <c r="S2549" s="4"/>
      <c r="T2549" s="4"/>
      <c r="U2549" s="4"/>
      <c r="V2549" s="4"/>
      <c r="W2549" s="4"/>
      <c r="X2549" s="4"/>
    </row>
    <row r="2550" spans="3:24" s="3" customFormat="1">
      <c r="C2550" s="11"/>
      <c r="E2550" s="11"/>
      <c r="F2550" s="11"/>
      <c r="G2550" s="11"/>
      <c r="H2550" s="209"/>
      <c r="I2550" s="210"/>
      <c r="J2550" s="210"/>
      <c r="K2550" s="11"/>
      <c r="L2550" s="11"/>
      <c r="M2550" s="11"/>
      <c r="P2550" s="4"/>
      <c r="Q2550" s="4"/>
      <c r="R2550" s="4"/>
      <c r="S2550" s="4"/>
      <c r="T2550" s="4"/>
      <c r="U2550" s="4"/>
      <c r="V2550" s="4"/>
      <c r="W2550" s="4"/>
      <c r="X2550" s="4"/>
    </row>
    <row r="2551" spans="3:24" s="3" customFormat="1">
      <c r="C2551" s="11"/>
      <c r="E2551" s="11"/>
      <c r="F2551" s="11"/>
      <c r="G2551" s="11"/>
      <c r="H2551" s="209"/>
      <c r="I2551" s="210"/>
      <c r="J2551" s="210"/>
      <c r="K2551" s="11"/>
      <c r="L2551" s="11"/>
      <c r="M2551" s="11"/>
      <c r="P2551" s="4"/>
      <c r="Q2551" s="4"/>
      <c r="R2551" s="4"/>
      <c r="S2551" s="4"/>
      <c r="T2551" s="4"/>
      <c r="U2551" s="4"/>
      <c r="V2551" s="4"/>
      <c r="W2551" s="4"/>
      <c r="X2551" s="4"/>
    </row>
    <row r="2552" spans="3:24" s="3" customFormat="1">
      <c r="C2552" s="11"/>
      <c r="E2552" s="11"/>
      <c r="F2552" s="11"/>
      <c r="G2552" s="11"/>
      <c r="H2552" s="209"/>
      <c r="I2552" s="210"/>
      <c r="J2552" s="210"/>
      <c r="K2552" s="11"/>
      <c r="L2552" s="11"/>
      <c r="M2552" s="11"/>
      <c r="P2552" s="4"/>
      <c r="Q2552" s="4"/>
      <c r="R2552" s="4"/>
      <c r="S2552" s="4"/>
      <c r="T2552" s="4"/>
      <c r="U2552" s="4"/>
      <c r="V2552" s="4"/>
      <c r="W2552" s="4"/>
      <c r="X2552" s="4"/>
    </row>
    <row r="2553" spans="3:24" s="3" customFormat="1">
      <c r="C2553" s="11"/>
      <c r="E2553" s="11"/>
      <c r="F2553" s="11"/>
      <c r="G2553" s="11"/>
      <c r="H2553" s="209"/>
      <c r="I2553" s="210"/>
      <c r="J2553" s="210"/>
      <c r="K2553" s="11"/>
      <c r="L2553" s="11"/>
      <c r="M2553" s="11"/>
      <c r="P2553" s="4"/>
      <c r="Q2553" s="4"/>
      <c r="R2553" s="4"/>
      <c r="S2553" s="4"/>
      <c r="T2553" s="4"/>
      <c r="U2553" s="4"/>
      <c r="V2553" s="4"/>
      <c r="W2553" s="4"/>
      <c r="X2553" s="4"/>
    </row>
    <row r="2554" spans="3:24" s="3" customFormat="1">
      <c r="C2554" s="11"/>
      <c r="E2554" s="11"/>
      <c r="F2554" s="11"/>
      <c r="G2554" s="11"/>
      <c r="H2554" s="209"/>
      <c r="I2554" s="210"/>
      <c r="J2554" s="210"/>
      <c r="K2554" s="11"/>
      <c r="L2554" s="11"/>
      <c r="M2554" s="11"/>
      <c r="P2554" s="4"/>
      <c r="Q2554" s="4"/>
      <c r="R2554" s="4"/>
      <c r="S2554" s="4"/>
      <c r="T2554" s="4"/>
      <c r="U2554" s="4"/>
      <c r="V2554" s="4"/>
      <c r="W2554" s="4"/>
      <c r="X2554" s="4"/>
    </row>
    <row r="2555" spans="3:24" s="3" customFormat="1">
      <c r="C2555" s="11"/>
      <c r="E2555" s="11"/>
      <c r="F2555" s="11"/>
      <c r="G2555" s="11"/>
      <c r="H2555" s="209"/>
      <c r="I2555" s="210"/>
      <c r="J2555" s="210"/>
      <c r="K2555" s="11"/>
      <c r="L2555" s="11"/>
      <c r="M2555" s="11"/>
      <c r="P2555" s="4"/>
      <c r="Q2555" s="4"/>
      <c r="R2555" s="4"/>
      <c r="S2555" s="4"/>
      <c r="T2555" s="4"/>
      <c r="U2555" s="4"/>
      <c r="V2555" s="4"/>
      <c r="W2555" s="4"/>
      <c r="X2555" s="4"/>
    </row>
    <row r="2556" spans="3:24" s="3" customFormat="1">
      <c r="C2556" s="11"/>
      <c r="E2556" s="11"/>
      <c r="F2556" s="11"/>
      <c r="G2556" s="11"/>
      <c r="H2556" s="209"/>
      <c r="I2556" s="210"/>
      <c r="J2556" s="210"/>
      <c r="K2556" s="11"/>
      <c r="L2556" s="11"/>
      <c r="M2556" s="11"/>
      <c r="P2556" s="4"/>
      <c r="Q2556" s="4"/>
      <c r="R2556" s="4"/>
      <c r="S2556" s="4"/>
      <c r="T2556" s="4"/>
      <c r="U2556" s="4"/>
      <c r="V2556" s="4"/>
      <c r="W2556" s="4"/>
      <c r="X2556" s="4"/>
    </row>
    <row r="2557" spans="3:24" s="3" customFormat="1">
      <c r="C2557" s="11"/>
      <c r="E2557" s="11"/>
      <c r="F2557" s="11"/>
      <c r="G2557" s="11"/>
      <c r="H2557" s="209"/>
      <c r="I2557" s="210"/>
      <c r="J2557" s="210"/>
      <c r="K2557" s="11"/>
      <c r="L2557" s="11"/>
      <c r="M2557" s="11"/>
      <c r="P2557" s="4"/>
      <c r="Q2557" s="4"/>
      <c r="R2557" s="4"/>
      <c r="S2557" s="4"/>
      <c r="T2557" s="4"/>
      <c r="U2557" s="4"/>
      <c r="V2557" s="4"/>
      <c r="W2557" s="4"/>
      <c r="X2557" s="4"/>
    </row>
    <row r="2558" spans="3:24" s="3" customFormat="1">
      <c r="C2558" s="11"/>
      <c r="E2558" s="11"/>
      <c r="F2558" s="11"/>
      <c r="G2558" s="11"/>
      <c r="H2558" s="209"/>
      <c r="I2558" s="210"/>
      <c r="J2558" s="210"/>
      <c r="K2558" s="11"/>
      <c r="L2558" s="11"/>
      <c r="M2558" s="11"/>
      <c r="P2558" s="4"/>
      <c r="Q2558" s="4"/>
      <c r="R2558" s="4"/>
      <c r="S2558" s="4"/>
      <c r="T2558" s="4"/>
      <c r="U2558" s="4"/>
      <c r="V2558" s="4"/>
      <c r="W2558" s="4"/>
      <c r="X2558" s="4"/>
    </row>
    <row r="2559" spans="3:24" s="3" customFormat="1">
      <c r="C2559" s="11"/>
      <c r="E2559" s="11"/>
      <c r="F2559" s="11"/>
      <c r="G2559" s="11"/>
      <c r="H2559" s="209"/>
      <c r="I2559" s="210"/>
      <c r="J2559" s="210"/>
      <c r="K2559" s="11"/>
      <c r="L2559" s="11"/>
      <c r="M2559" s="11"/>
      <c r="P2559" s="4"/>
      <c r="Q2559" s="4"/>
      <c r="R2559" s="4"/>
      <c r="S2559" s="4"/>
      <c r="T2559" s="4"/>
      <c r="U2559" s="4"/>
      <c r="V2559" s="4"/>
      <c r="W2559" s="4"/>
      <c r="X2559" s="4"/>
    </row>
    <row r="2560" spans="3:24" s="3" customFormat="1">
      <c r="C2560" s="11"/>
      <c r="E2560" s="11"/>
      <c r="F2560" s="11"/>
      <c r="G2560" s="11"/>
      <c r="H2560" s="209"/>
      <c r="I2560" s="210"/>
      <c r="J2560" s="210"/>
      <c r="K2560" s="11"/>
      <c r="L2560" s="11"/>
      <c r="M2560" s="11"/>
      <c r="P2560" s="4"/>
      <c r="Q2560" s="4"/>
      <c r="R2560" s="4"/>
      <c r="S2560" s="4"/>
      <c r="T2560" s="4"/>
      <c r="U2560" s="4"/>
      <c r="V2560" s="4"/>
      <c r="W2560" s="4"/>
      <c r="X2560" s="4"/>
    </row>
    <row r="2561" spans="3:24" s="3" customFormat="1">
      <c r="C2561" s="11"/>
      <c r="E2561" s="11"/>
      <c r="F2561" s="11"/>
      <c r="G2561" s="11"/>
      <c r="H2561" s="209"/>
      <c r="I2561" s="210"/>
      <c r="J2561" s="210"/>
      <c r="K2561" s="11"/>
      <c r="L2561" s="11"/>
      <c r="M2561" s="11"/>
      <c r="P2561" s="4"/>
      <c r="Q2561" s="4"/>
      <c r="R2561" s="4"/>
      <c r="S2561" s="4"/>
      <c r="T2561" s="4"/>
      <c r="U2561" s="4"/>
      <c r="V2561" s="4"/>
      <c r="W2561" s="4"/>
      <c r="X2561" s="4"/>
    </row>
    <row r="2562" spans="3:24" s="3" customFormat="1">
      <c r="C2562" s="11"/>
      <c r="E2562" s="11"/>
      <c r="F2562" s="11"/>
      <c r="G2562" s="11"/>
      <c r="H2562" s="209"/>
      <c r="I2562" s="210"/>
      <c r="J2562" s="210"/>
      <c r="K2562" s="11"/>
      <c r="L2562" s="11"/>
      <c r="M2562" s="11"/>
      <c r="P2562" s="4"/>
      <c r="Q2562" s="4"/>
      <c r="R2562" s="4"/>
      <c r="S2562" s="4"/>
      <c r="T2562" s="4"/>
      <c r="U2562" s="4"/>
      <c r="V2562" s="4"/>
      <c r="W2562" s="4"/>
      <c r="X2562" s="4"/>
    </row>
    <row r="2563" spans="3:24" s="3" customFormat="1">
      <c r="C2563" s="11"/>
      <c r="E2563" s="11"/>
      <c r="F2563" s="11"/>
      <c r="G2563" s="11"/>
      <c r="H2563" s="209"/>
      <c r="I2563" s="210"/>
      <c r="J2563" s="210"/>
      <c r="K2563" s="11"/>
      <c r="L2563" s="11"/>
      <c r="M2563" s="11"/>
      <c r="P2563" s="4"/>
      <c r="Q2563" s="4"/>
      <c r="R2563" s="4"/>
      <c r="S2563" s="4"/>
      <c r="T2563" s="4"/>
      <c r="U2563" s="4"/>
      <c r="V2563" s="4"/>
      <c r="W2563" s="4"/>
      <c r="X2563" s="4"/>
    </row>
    <row r="2564" spans="3:24" s="3" customFormat="1">
      <c r="C2564" s="11"/>
      <c r="E2564" s="11"/>
      <c r="F2564" s="11"/>
      <c r="G2564" s="11"/>
      <c r="H2564" s="209"/>
      <c r="I2564" s="210"/>
      <c r="J2564" s="210"/>
      <c r="K2564" s="11"/>
      <c r="L2564" s="11"/>
      <c r="M2564" s="11"/>
      <c r="P2564" s="4"/>
      <c r="Q2564" s="4"/>
      <c r="R2564" s="4"/>
      <c r="S2564" s="4"/>
      <c r="T2564" s="4"/>
      <c r="U2564" s="4"/>
      <c r="V2564" s="4"/>
      <c r="W2564" s="4"/>
      <c r="X2564" s="4"/>
    </row>
    <row r="2565" spans="3:24" s="3" customFormat="1">
      <c r="C2565" s="11"/>
      <c r="E2565" s="11"/>
      <c r="F2565" s="11"/>
      <c r="G2565" s="11"/>
      <c r="H2565" s="209"/>
      <c r="I2565" s="210"/>
      <c r="J2565" s="210"/>
      <c r="K2565" s="11"/>
      <c r="L2565" s="11"/>
      <c r="M2565" s="11"/>
      <c r="P2565" s="4"/>
      <c r="Q2565" s="4"/>
      <c r="R2565" s="4"/>
      <c r="S2565" s="4"/>
      <c r="T2565" s="4"/>
      <c r="U2565" s="4"/>
      <c r="V2565" s="4"/>
      <c r="W2565" s="4"/>
      <c r="X2565" s="4"/>
    </row>
    <row r="2566" spans="3:24" s="3" customFormat="1">
      <c r="C2566" s="11"/>
      <c r="E2566" s="11"/>
      <c r="F2566" s="11"/>
      <c r="G2566" s="11"/>
      <c r="H2566" s="209"/>
      <c r="I2566" s="210"/>
      <c r="J2566" s="210"/>
      <c r="K2566" s="11"/>
      <c r="L2566" s="11"/>
      <c r="M2566" s="11"/>
      <c r="P2566" s="4"/>
      <c r="Q2566" s="4"/>
      <c r="R2566" s="4"/>
      <c r="S2566" s="4"/>
      <c r="T2566" s="4"/>
      <c r="U2566" s="4"/>
      <c r="V2566" s="4"/>
      <c r="W2566" s="4"/>
      <c r="X2566" s="4"/>
    </row>
    <row r="2567" spans="3:24" s="3" customFormat="1">
      <c r="C2567" s="11"/>
      <c r="E2567" s="11"/>
      <c r="F2567" s="11"/>
      <c r="G2567" s="11"/>
      <c r="H2567" s="209"/>
      <c r="I2567" s="210"/>
      <c r="J2567" s="210"/>
      <c r="K2567" s="11"/>
      <c r="L2567" s="11"/>
      <c r="M2567" s="11"/>
      <c r="P2567" s="4"/>
      <c r="Q2567" s="4"/>
      <c r="R2567" s="4"/>
      <c r="S2567" s="4"/>
      <c r="T2567" s="4"/>
      <c r="U2567" s="4"/>
      <c r="V2567" s="4"/>
      <c r="W2567" s="4"/>
      <c r="X2567" s="4"/>
    </row>
    <row r="2568" spans="3:24" s="3" customFormat="1">
      <c r="C2568" s="11"/>
      <c r="E2568" s="11"/>
      <c r="F2568" s="11"/>
      <c r="G2568" s="11"/>
      <c r="H2568" s="209"/>
      <c r="I2568" s="210"/>
      <c r="J2568" s="210"/>
      <c r="K2568" s="11"/>
      <c r="L2568" s="11"/>
      <c r="M2568" s="11"/>
      <c r="P2568" s="4"/>
      <c r="Q2568" s="4"/>
      <c r="R2568" s="4"/>
      <c r="S2568" s="4"/>
      <c r="T2568" s="4"/>
      <c r="U2568" s="4"/>
      <c r="V2568" s="4"/>
      <c r="W2568" s="4"/>
      <c r="X2568" s="4"/>
    </row>
    <row r="2569" spans="3:24" s="3" customFormat="1">
      <c r="C2569" s="11"/>
      <c r="E2569" s="11"/>
      <c r="F2569" s="11"/>
      <c r="G2569" s="11"/>
      <c r="H2569" s="209"/>
      <c r="I2569" s="210"/>
      <c r="J2569" s="210"/>
      <c r="K2569" s="11"/>
      <c r="L2569" s="11"/>
      <c r="M2569" s="11"/>
      <c r="P2569" s="4"/>
      <c r="Q2569" s="4"/>
      <c r="R2569" s="4"/>
      <c r="S2569" s="4"/>
      <c r="T2569" s="4"/>
      <c r="U2569" s="4"/>
      <c r="V2569" s="4"/>
      <c r="W2569" s="4"/>
      <c r="X2569" s="4"/>
    </row>
    <row r="2570" spans="3:24" s="3" customFormat="1">
      <c r="C2570" s="11"/>
      <c r="E2570" s="11"/>
      <c r="F2570" s="11"/>
      <c r="G2570" s="11"/>
      <c r="H2570" s="209"/>
      <c r="I2570" s="210"/>
      <c r="J2570" s="210"/>
      <c r="K2570" s="11"/>
      <c r="L2570" s="11"/>
      <c r="M2570" s="11"/>
      <c r="P2570" s="4"/>
      <c r="Q2570" s="4"/>
      <c r="R2570" s="4"/>
      <c r="S2570" s="4"/>
      <c r="T2570" s="4"/>
      <c r="U2570" s="4"/>
      <c r="V2570" s="4"/>
      <c r="W2570" s="4"/>
      <c r="X2570" s="4"/>
    </row>
    <row r="2571" spans="3:24" s="3" customFormat="1">
      <c r="C2571" s="11"/>
      <c r="E2571" s="11"/>
      <c r="F2571" s="11"/>
      <c r="G2571" s="11"/>
      <c r="H2571" s="209"/>
      <c r="I2571" s="210"/>
      <c r="J2571" s="210"/>
      <c r="K2571" s="11"/>
      <c r="L2571" s="11"/>
      <c r="M2571" s="11"/>
      <c r="P2571" s="4"/>
      <c r="Q2571" s="4"/>
      <c r="R2571" s="4"/>
      <c r="S2571" s="4"/>
      <c r="T2571" s="4"/>
      <c r="U2571" s="4"/>
      <c r="V2571" s="4"/>
      <c r="W2571" s="4"/>
      <c r="X2571" s="4"/>
    </row>
    <row r="2572" spans="3:24" s="3" customFormat="1">
      <c r="C2572" s="11"/>
      <c r="E2572" s="11"/>
      <c r="F2572" s="11"/>
      <c r="G2572" s="11"/>
      <c r="H2572" s="209"/>
      <c r="I2572" s="210"/>
      <c r="J2572" s="210"/>
      <c r="K2572" s="11"/>
      <c r="L2572" s="11"/>
      <c r="M2572" s="11"/>
      <c r="P2572" s="4"/>
      <c r="Q2572" s="4"/>
      <c r="R2572" s="4"/>
      <c r="S2572" s="4"/>
      <c r="T2572" s="4"/>
      <c r="U2572" s="4"/>
      <c r="V2572" s="4"/>
      <c r="W2572" s="4"/>
      <c r="X2572" s="4"/>
    </row>
    <row r="2573" spans="3:24" s="3" customFormat="1">
      <c r="C2573" s="11"/>
      <c r="E2573" s="11"/>
      <c r="F2573" s="11"/>
      <c r="G2573" s="11"/>
      <c r="H2573" s="209"/>
      <c r="I2573" s="210"/>
      <c r="J2573" s="210"/>
      <c r="K2573" s="11"/>
      <c r="L2573" s="11"/>
      <c r="M2573" s="11"/>
      <c r="P2573" s="4"/>
      <c r="Q2573" s="4"/>
      <c r="R2573" s="4"/>
      <c r="S2573" s="4"/>
      <c r="T2573" s="4"/>
      <c r="U2573" s="4"/>
      <c r="V2573" s="4"/>
      <c r="W2573" s="4"/>
      <c r="X2573" s="4"/>
    </row>
    <row r="2574" spans="3:24" s="3" customFormat="1">
      <c r="C2574" s="11"/>
      <c r="E2574" s="11"/>
      <c r="F2574" s="11"/>
      <c r="G2574" s="11"/>
      <c r="H2574" s="209"/>
      <c r="I2574" s="210"/>
      <c r="J2574" s="210"/>
      <c r="K2574" s="11"/>
      <c r="L2574" s="11"/>
      <c r="M2574" s="11"/>
      <c r="P2574" s="4"/>
      <c r="Q2574" s="4"/>
      <c r="R2574" s="4"/>
      <c r="S2574" s="4"/>
      <c r="T2574" s="4"/>
      <c r="U2574" s="4"/>
      <c r="V2574" s="4"/>
      <c r="W2574" s="4"/>
      <c r="X2574" s="4"/>
    </row>
    <row r="2575" spans="3:24" s="3" customFormat="1">
      <c r="C2575" s="11"/>
      <c r="E2575" s="11"/>
      <c r="F2575" s="11"/>
      <c r="G2575" s="11"/>
      <c r="H2575" s="209"/>
      <c r="I2575" s="210"/>
      <c r="J2575" s="210"/>
      <c r="K2575" s="11"/>
      <c r="L2575" s="11"/>
      <c r="M2575" s="11"/>
      <c r="P2575" s="4"/>
      <c r="Q2575" s="4"/>
      <c r="R2575" s="4"/>
      <c r="S2575" s="4"/>
      <c r="T2575" s="4"/>
      <c r="U2575" s="4"/>
      <c r="V2575" s="4"/>
      <c r="W2575" s="4"/>
      <c r="X2575" s="4"/>
    </row>
    <row r="2576" spans="3:24" s="3" customFormat="1">
      <c r="C2576" s="11"/>
      <c r="E2576" s="11"/>
      <c r="F2576" s="11"/>
      <c r="G2576" s="11"/>
      <c r="H2576" s="209"/>
      <c r="I2576" s="210"/>
      <c r="J2576" s="210"/>
      <c r="K2576" s="11"/>
      <c r="L2576" s="11"/>
      <c r="M2576" s="11"/>
      <c r="P2576" s="4"/>
      <c r="Q2576" s="4"/>
      <c r="R2576" s="4"/>
      <c r="S2576" s="4"/>
      <c r="T2576" s="4"/>
      <c r="U2576" s="4"/>
      <c r="V2576" s="4"/>
      <c r="W2576" s="4"/>
      <c r="X2576" s="4"/>
    </row>
    <row r="2577" spans="3:24" s="3" customFormat="1">
      <c r="C2577" s="11"/>
      <c r="E2577" s="11"/>
      <c r="F2577" s="11"/>
      <c r="G2577" s="11"/>
      <c r="H2577" s="209"/>
      <c r="I2577" s="210"/>
      <c r="J2577" s="210"/>
      <c r="K2577" s="11"/>
      <c r="L2577" s="11"/>
      <c r="M2577" s="11"/>
      <c r="P2577" s="4"/>
      <c r="Q2577" s="4"/>
      <c r="R2577" s="4"/>
      <c r="S2577" s="4"/>
      <c r="T2577" s="4"/>
      <c r="U2577" s="4"/>
      <c r="V2577" s="4"/>
      <c r="W2577" s="4"/>
      <c r="X2577" s="4"/>
    </row>
    <row r="2578" spans="3:24" s="3" customFormat="1">
      <c r="C2578" s="11"/>
      <c r="E2578" s="11"/>
      <c r="F2578" s="11"/>
      <c r="G2578" s="11"/>
      <c r="H2578" s="209"/>
      <c r="I2578" s="210"/>
      <c r="J2578" s="210"/>
      <c r="K2578" s="11"/>
      <c r="L2578" s="11"/>
      <c r="M2578" s="11"/>
      <c r="P2578" s="4"/>
      <c r="Q2578" s="4"/>
      <c r="R2578" s="4"/>
      <c r="S2578" s="4"/>
      <c r="T2578" s="4"/>
      <c r="U2578" s="4"/>
      <c r="V2578" s="4"/>
      <c r="W2578" s="4"/>
      <c r="X2578" s="4"/>
    </row>
    <row r="2579" spans="3:24" s="3" customFormat="1">
      <c r="C2579" s="11"/>
      <c r="E2579" s="11"/>
      <c r="F2579" s="11"/>
      <c r="G2579" s="11"/>
      <c r="H2579" s="209"/>
      <c r="I2579" s="210"/>
      <c r="J2579" s="210"/>
      <c r="K2579" s="11"/>
      <c r="L2579" s="11"/>
      <c r="M2579" s="11"/>
      <c r="P2579" s="4"/>
      <c r="Q2579" s="4"/>
      <c r="R2579" s="4"/>
      <c r="S2579" s="4"/>
      <c r="T2579" s="4"/>
      <c r="U2579" s="4"/>
      <c r="V2579" s="4"/>
      <c r="W2579" s="4"/>
      <c r="X2579" s="4"/>
    </row>
    <row r="2580" spans="3:24" s="3" customFormat="1">
      <c r="C2580" s="11"/>
      <c r="E2580" s="11"/>
      <c r="F2580" s="11"/>
      <c r="G2580" s="11"/>
      <c r="H2580" s="209"/>
      <c r="I2580" s="210"/>
      <c r="J2580" s="210"/>
      <c r="K2580" s="11"/>
      <c r="L2580" s="11"/>
      <c r="M2580" s="11"/>
      <c r="P2580" s="4"/>
      <c r="Q2580" s="4"/>
      <c r="R2580" s="4"/>
      <c r="S2580" s="4"/>
      <c r="T2580" s="4"/>
      <c r="U2580" s="4"/>
      <c r="V2580" s="4"/>
      <c r="W2580" s="4"/>
      <c r="X2580" s="4"/>
    </row>
    <row r="2581" spans="3:24" s="3" customFormat="1">
      <c r="C2581" s="11"/>
      <c r="E2581" s="11"/>
      <c r="F2581" s="11"/>
      <c r="G2581" s="11"/>
      <c r="H2581" s="209"/>
      <c r="I2581" s="210"/>
      <c r="J2581" s="210"/>
      <c r="K2581" s="11"/>
      <c r="L2581" s="11"/>
      <c r="M2581" s="11"/>
      <c r="P2581" s="4"/>
      <c r="Q2581" s="4"/>
      <c r="R2581" s="4"/>
      <c r="S2581" s="4"/>
      <c r="T2581" s="4"/>
      <c r="U2581" s="4"/>
      <c r="V2581" s="4"/>
      <c r="W2581" s="4"/>
      <c r="X2581" s="4"/>
    </row>
    <row r="2582" spans="3:24" s="3" customFormat="1">
      <c r="C2582" s="11"/>
      <c r="E2582" s="11"/>
      <c r="F2582" s="11"/>
      <c r="G2582" s="11"/>
      <c r="H2582" s="209"/>
      <c r="I2582" s="210"/>
      <c r="J2582" s="210"/>
      <c r="K2582" s="11"/>
      <c r="L2582" s="11"/>
      <c r="M2582" s="11"/>
      <c r="P2582" s="4"/>
      <c r="Q2582" s="4"/>
      <c r="R2582" s="4"/>
      <c r="S2582" s="4"/>
      <c r="T2582" s="4"/>
      <c r="U2582" s="4"/>
      <c r="V2582" s="4"/>
      <c r="W2582" s="4"/>
      <c r="X2582" s="4"/>
    </row>
    <row r="2583" spans="3:24" s="3" customFormat="1">
      <c r="C2583" s="11"/>
      <c r="E2583" s="11"/>
      <c r="F2583" s="11"/>
      <c r="G2583" s="11"/>
      <c r="H2583" s="209"/>
      <c r="I2583" s="210"/>
      <c r="J2583" s="210"/>
      <c r="K2583" s="11"/>
      <c r="L2583" s="11"/>
      <c r="M2583" s="11"/>
      <c r="P2583" s="4"/>
      <c r="Q2583" s="4"/>
      <c r="R2583" s="4"/>
      <c r="S2583" s="4"/>
      <c r="T2583" s="4"/>
      <c r="U2583" s="4"/>
      <c r="V2583" s="4"/>
      <c r="W2583" s="4"/>
      <c r="X2583" s="4"/>
    </row>
    <row r="2584" spans="3:24" s="3" customFormat="1">
      <c r="C2584" s="11"/>
      <c r="E2584" s="11"/>
      <c r="F2584" s="11"/>
      <c r="G2584" s="11"/>
      <c r="H2584" s="209"/>
      <c r="I2584" s="210"/>
      <c r="J2584" s="210"/>
      <c r="K2584" s="11"/>
      <c r="L2584" s="11"/>
      <c r="M2584" s="11"/>
      <c r="P2584" s="4"/>
      <c r="Q2584" s="4"/>
      <c r="R2584" s="4"/>
      <c r="S2584" s="4"/>
      <c r="T2584" s="4"/>
      <c r="U2584" s="4"/>
      <c r="V2584" s="4"/>
      <c r="W2584" s="4"/>
      <c r="X2584" s="4"/>
    </row>
    <row r="2585" spans="3:24" s="3" customFormat="1">
      <c r="C2585" s="11"/>
      <c r="E2585" s="11"/>
      <c r="F2585" s="11"/>
      <c r="G2585" s="11"/>
      <c r="H2585" s="209"/>
      <c r="I2585" s="210"/>
      <c r="J2585" s="210"/>
      <c r="K2585" s="11"/>
      <c r="L2585" s="11"/>
      <c r="M2585" s="11"/>
      <c r="P2585" s="4"/>
      <c r="Q2585" s="4"/>
      <c r="R2585" s="4"/>
      <c r="S2585" s="4"/>
      <c r="T2585" s="4"/>
      <c r="U2585" s="4"/>
      <c r="V2585" s="4"/>
      <c r="W2585" s="4"/>
      <c r="X2585" s="4"/>
    </row>
    <row r="2586" spans="3:24" s="3" customFormat="1">
      <c r="C2586" s="11"/>
      <c r="E2586" s="11"/>
      <c r="F2586" s="11"/>
      <c r="G2586" s="11"/>
      <c r="H2586" s="209"/>
      <c r="I2586" s="210"/>
      <c r="J2586" s="210"/>
      <c r="K2586" s="11"/>
      <c r="L2586" s="11"/>
      <c r="M2586" s="11"/>
      <c r="P2586" s="4"/>
      <c r="Q2586" s="4"/>
      <c r="R2586" s="4"/>
      <c r="S2586" s="4"/>
      <c r="T2586" s="4"/>
      <c r="U2586" s="4"/>
      <c r="V2586" s="4"/>
      <c r="W2586" s="4"/>
      <c r="X2586" s="4"/>
    </row>
    <row r="2587" spans="3:24" s="3" customFormat="1">
      <c r="C2587" s="11"/>
      <c r="E2587" s="11"/>
      <c r="F2587" s="11"/>
      <c r="G2587" s="11"/>
      <c r="H2587" s="209"/>
      <c r="I2587" s="210"/>
      <c r="J2587" s="210"/>
      <c r="K2587" s="11"/>
      <c r="L2587" s="11"/>
      <c r="M2587" s="11"/>
      <c r="P2587" s="4"/>
      <c r="Q2587" s="4"/>
      <c r="R2587" s="4"/>
      <c r="S2587" s="4"/>
      <c r="T2587" s="4"/>
      <c r="U2587" s="4"/>
      <c r="V2587" s="4"/>
      <c r="W2587" s="4"/>
      <c r="X2587" s="4"/>
    </row>
    <row r="2588" spans="3:24" s="3" customFormat="1">
      <c r="C2588" s="11"/>
      <c r="E2588" s="11"/>
      <c r="F2588" s="11"/>
      <c r="G2588" s="11"/>
      <c r="H2588" s="209"/>
      <c r="I2588" s="210"/>
      <c r="J2588" s="210"/>
      <c r="K2588" s="11"/>
      <c r="L2588" s="11"/>
      <c r="M2588" s="11"/>
      <c r="P2588" s="4"/>
      <c r="Q2588" s="4"/>
      <c r="R2588" s="4"/>
      <c r="S2588" s="4"/>
      <c r="T2588" s="4"/>
      <c r="U2588" s="4"/>
      <c r="V2588" s="4"/>
      <c r="W2588" s="4"/>
      <c r="X2588" s="4"/>
    </row>
    <row r="2589" spans="3:24" s="3" customFormat="1">
      <c r="C2589" s="11"/>
      <c r="E2589" s="11"/>
      <c r="F2589" s="11"/>
      <c r="G2589" s="11"/>
      <c r="H2589" s="209"/>
      <c r="I2589" s="210"/>
      <c r="J2589" s="210"/>
      <c r="K2589" s="11"/>
      <c r="L2589" s="11"/>
      <c r="M2589" s="11"/>
      <c r="P2589" s="4"/>
      <c r="Q2589" s="4"/>
      <c r="R2589" s="4"/>
      <c r="S2589" s="4"/>
      <c r="T2589" s="4"/>
      <c r="U2589" s="4"/>
      <c r="V2589" s="4"/>
      <c r="W2589" s="4"/>
      <c r="X2589" s="4"/>
    </row>
    <row r="2590" spans="3:24" s="3" customFormat="1">
      <c r="C2590" s="11"/>
      <c r="E2590" s="11"/>
      <c r="F2590" s="11"/>
      <c r="G2590" s="11"/>
      <c r="H2590" s="209"/>
      <c r="I2590" s="210"/>
      <c r="J2590" s="210"/>
      <c r="K2590" s="11"/>
      <c r="L2590" s="11"/>
      <c r="M2590" s="11"/>
      <c r="P2590" s="4"/>
      <c r="Q2590" s="4"/>
      <c r="R2590" s="4"/>
      <c r="S2590" s="4"/>
      <c r="T2590" s="4"/>
      <c r="U2590" s="4"/>
      <c r="V2590" s="4"/>
      <c r="W2590" s="4"/>
      <c r="X2590" s="4"/>
    </row>
    <row r="2591" spans="3:24" s="3" customFormat="1">
      <c r="C2591" s="11"/>
      <c r="E2591" s="11"/>
      <c r="F2591" s="11"/>
      <c r="G2591" s="11"/>
      <c r="H2591" s="209"/>
      <c r="I2591" s="210"/>
      <c r="J2591" s="210"/>
      <c r="K2591" s="11"/>
      <c r="L2591" s="11"/>
      <c r="M2591" s="11"/>
      <c r="P2591" s="4"/>
      <c r="Q2591" s="4"/>
      <c r="R2591" s="4"/>
      <c r="S2591" s="4"/>
      <c r="T2591" s="4"/>
      <c r="U2591" s="4"/>
      <c r="V2591" s="4"/>
      <c r="W2591" s="4"/>
      <c r="X2591" s="4"/>
    </row>
    <row r="2592" spans="3:24" s="3" customFormat="1">
      <c r="C2592" s="11"/>
      <c r="E2592" s="11"/>
      <c r="F2592" s="11"/>
      <c r="G2592" s="11"/>
      <c r="H2592" s="209"/>
      <c r="I2592" s="210"/>
      <c r="J2592" s="210"/>
      <c r="K2592" s="11"/>
      <c r="L2592" s="11"/>
      <c r="M2592" s="11"/>
      <c r="P2592" s="4"/>
      <c r="Q2592" s="4"/>
      <c r="R2592" s="4"/>
      <c r="S2592" s="4"/>
      <c r="T2592" s="4"/>
      <c r="U2592" s="4"/>
      <c r="V2592" s="4"/>
      <c r="W2592" s="4"/>
      <c r="X2592" s="4"/>
    </row>
    <row r="2593" spans="3:24" s="3" customFormat="1">
      <c r="C2593" s="11"/>
      <c r="E2593" s="11"/>
      <c r="F2593" s="11"/>
      <c r="G2593" s="11"/>
      <c r="H2593" s="209"/>
      <c r="I2593" s="210"/>
      <c r="J2593" s="210"/>
      <c r="K2593" s="11"/>
      <c r="L2593" s="11"/>
      <c r="M2593" s="11"/>
      <c r="P2593" s="4"/>
      <c r="Q2593" s="4"/>
      <c r="R2593" s="4"/>
      <c r="S2593" s="4"/>
      <c r="T2593" s="4"/>
      <c r="U2593" s="4"/>
      <c r="V2593" s="4"/>
      <c r="W2593" s="4"/>
      <c r="X2593" s="4"/>
    </row>
    <row r="2594" spans="3:24" s="3" customFormat="1">
      <c r="C2594" s="11"/>
      <c r="E2594" s="11"/>
      <c r="F2594" s="11"/>
      <c r="G2594" s="11"/>
      <c r="H2594" s="209"/>
      <c r="I2594" s="210"/>
      <c r="J2594" s="210"/>
      <c r="K2594" s="11"/>
      <c r="L2594" s="11"/>
      <c r="M2594" s="11"/>
      <c r="P2594" s="4"/>
      <c r="Q2594" s="4"/>
      <c r="R2594" s="4"/>
      <c r="S2594" s="4"/>
      <c r="T2594" s="4"/>
      <c r="U2594" s="4"/>
      <c r="V2594" s="4"/>
      <c r="W2594" s="4"/>
      <c r="X2594" s="4"/>
    </row>
    <row r="2595" spans="3:24" s="3" customFormat="1">
      <c r="C2595" s="11"/>
      <c r="E2595" s="11"/>
      <c r="F2595" s="11"/>
      <c r="G2595" s="11"/>
      <c r="H2595" s="209"/>
      <c r="I2595" s="210"/>
      <c r="J2595" s="210"/>
      <c r="K2595" s="11"/>
      <c r="L2595" s="11"/>
      <c r="M2595" s="11"/>
      <c r="P2595" s="4"/>
      <c r="Q2595" s="4"/>
      <c r="R2595" s="4"/>
      <c r="S2595" s="4"/>
      <c r="T2595" s="4"/>
      <c r="U2595" s="4"/>
      <c r="V2595" s="4"/>
      <c r="W2595" s="4"/>
      <c r="X2595" s="4"/>
    </row>
    <row r="2596" spans="3:24" s="3" customFormat="1">
      <c r="C2596" s="11"/>
      <c r="E2596" s="11"/>
      <c r="F2596" s="11"/>
      <c r="G2596" s="11"/>
      <c r="H2596" s="209"/>
      <c r="I2596" s="210"/>
      <c r="J2596" s="210"/>
      <c r="K2596" s="11"/>
      <c r="L2596" s="11"/>
      <c r="M2596" s="11"/>
      <c r="P2596" s="4"/>
      <c r="Q2596" s="4"/>
      <c r="R2596" s="4"/>
      <c r="S2596" s="4"/>
      <c r="T2596" s="4"/>
      <c r="U2596" s="4"/>
      <c r="V2596" s="4"/>
      <c r="W2596" s="4"/>
      <c r="X2596" s="4"/>
    </row>
    <row r="2597" spans="3:24" s="3" customFormat="1">
      <c r="C2597" s="11"/>
      <c r="E2597" s="11"/>
      <c r="F2597" s="11"/>
      <c r="G2597" s="11"/>
      <c r="H2597" s="209"/>
      <c r="I2597" s="210"/>
      <c r="J2597" s="210"/>
      <c r="K2597" s="11"/>
      <c r="L2597" s="11"/>
      <c r="M2597" s="11"/>
      <c r="P2597" s="4"/>
      <c r="Q2597" s="4"/>
      <c r="R2597" s="4"/>
      <c r="S2597" s="4"/>
      <c r="T2597" s="4"/>
      <c r="U2597" s="4"/>
      <c r="V2597" s="4"/>
      <c r="W2597" s="4"/>
      <c r="X2597" s="4"/>
    </row>
    <row r="2598" spans="3:24" s="3" customFormat="1">
      <c r="C2598" s="11"/>
      <c r="E2598" s="11"/>
      <c r="F2598" s="11"/>
      <c r="G2598" s="11"/>
      <c r="H2598" s="209"/>
      <c r="I2598" s="210"/>
      <c r="J2598" s="210"/>
      <c r="K2598" s="11"/>
      <c r="L2598" s="11"/>
      <c r="M2598" s="11"/>
      <c r="P2598" s="4"/>
      <c r="Q2598" s="4"/>
      <c r="R2598" s="4"/>
      <c r="S2598" s="4"/>
      <c r="T2598" s="4"/>
      <c r="U2598" s="4"/>
      <c r="V2598" s="4"/>
      <c r="W2598" s="4"/>
      <c r="X2598" s="4"/>
    </row>
    <row r="2599" spans="3:24" s="3" customFormat="1">
      <c r="C2599" s="11"/>
      <c r="E2599" s="11"/>
      <c r="F2599" s="11"/>
      <c r="G2599" s="11"/>
      <c r="H2599" s="209"/>
      <c r="I2599" s="210"/>
      <c r="J2599" s="210"/>
      <c r="K2599" s="11"/>
      <c r="L2599" s="11"/>
      <c r="M2599" s="11"/>
      <c r="P2599" s="4"/>
      <c r="Q2599" s="4"/>
      <c r="R2599" s="4"/>
      <c r="S2599" s="4"/>
      <c r="T2599" s="4"/>
      <c r="U2599" s="4"/>
      <c r="V2599" s="4"/>
      <c r="W2599" s="4"/>
      <c r="X2599" s="4"/>
    </row>
    <row r="2600" spans="3:24" s="3" customFormat="1">
      <c r="C2600" s="11"/>
      <c r="E2600" s="11"/>
      <c r="F2600" s="11"/>
      <c r="G2600" s="11"/>
      <c r="H2600" s="209"/>
      <c r="I2600" s="210"/>
      <c r="J2600" s="210"/>
      <c r="K2600" s="11"/>
      <c r="L2600" s="11"/>
      <c r="M2600" s="11"/>
      <c r="P2600" s="4"/>
      <c r="Q2600" s="4"/>
      <c r="R2600" s="4"/>
      <c r="S2600" s="4"/>
      <c r="T2600" s="4"/>
      <c r="U2600" s="4"/>
      <c r="V2600" s="4"/>
      <c r="W2600" s="4"/>
      <c r="X2600" s="4"/>
    </row>
    <row r="2601" spans="3:24" s="3" customFormat="1">
      <c r="C2601" s="11"/>
      <c r="E2601" s="11"/>
      <c r="F2601" s="11"/>
      <c r="G2601" s="11"/>
      <c r="H2601" s="209"/>
      <c r="I2601" s="210"/>
      <c r="J2601" s="210"/>
      <c r="K2601" s="11"/>
      <c r="L2601" s="11"/>
      <c r="M2601" s="11"/>
      <c r="P2601" s="4"/>
      <c r="Q2601" s="4"/>
      <c r="R2601" s="4"/>
      <c r="S2601" s="4"/>
      <c r="T2601" s="4"/>
      <c r="U2601" s="4"/>
      <c r="V2601" s="4"/>
      <c r="W2601" s="4"/>
      <c r="X2601" s="4"/>
    </row>
    <row r="2602" spans="3:24" s="3" customFormat="1">
      <c r="C2602" s="11"/>
      <c r="E2602" s="11"/>
      <c r="F2602" s="11"/>
      <c r="G2602" s="11"/>
      <c r="H2602" s="209"/>
      <c r="I2602" s="210"/>
      <c r="J2602" s="210"/>
      <c r="K2602" s="11"/>
      <c r="L2602" s="11"/>
      <c r="M2602" s="11"/>
      <c r="P2602" s="4"/>
      <c r="Q2602" s="4"/>
      <c r="R2602" s="4"/>
      <c r="S2602" s="4"/>
      <c r="T2602" s="4"/>
      <c r="U2602" s="4"/>
      <c r="V2602" s="4"/>
      <c r="W2602" s="4"/>
      <c r="X2602" s="4"/>
    </row>
    <row r="2603" spans="3:24" s="3" customFormat="1">
      <c r="C2603" s="11"/>
      <c r="E2603" s="11"/>
      <c r="F2603" s="11"/>
      <c r="G2603" s="11"/>
      <c r="H2603" s="209"/>
      <c r="I2603" s="210"/>
      <c r="J2603" s="210"/>
      <c r="K2603" s="11"/>
      <c r="L2603" s="11"/>
      <c r="M2603" s="11"/>
      <c r="P2603" s="4"/>
      <c r="Q2603" s="4"/>
      <c r="R2603" s="4"/>
      <c r="S2603" s="4"/>
      <c r="T2603" s="4"/>
      <c r="U2603" s="4"/>
      <c r="V2603" s="4"/>
      <c r="W2603" s="4"/>
      <c r="X2603" s="4"/>
    </row>
    <row r="2604" spans="3:24" s="3" customFormat="1">
      <c r="C2604" s="11"/>
      <c r="E2604" s="11"/>
      <c r="F2604" s="11"/>
      <c r="G2604" s="11"/>
      <c r="H2604" s="209"/>
      <c r="I2604" s="210"/>
      <c r="J2604" s="210"/>
      <c r="K2604" s="11"/>
      <c r="L2604" s="11"/>
      <c r="M2604" s="11"/>
      <c r="P2604" s="4"/>
      <c r="Q2604" s="4"/>
      <c r="R2604" s="4"/>
      <c r="S2604" s="4"/>
      <c r="T2604" s="4"/>
      <c r="U2604" s="4"/>
      <c r="V2604" s="4"/>
      <c r="W2604" s="4"/>
      <c r="X2604" s="4"/>
    </row>
    <row r="2605" spans="3:24" s="3" customFormat="1">
      <c r="C2605" s="11"/>
      <c r="E2605" s="11"/>
      <c r="F2605" s="11"/>
      <c r="G2605" s="11"/>
      <c r="H2605" s="209"/>
      <c r="I2605" s="210"/>
      <c r="J2605" s="210"/>
      <c r="K2605" s="11"/>
      <c r="L2605" s="11"/>
      <c r="M2605" s="11"/>
      <c r="P2605" s="4"/>
      <c r="Q2605" s="4"/>
      <c r="R2605" s="4"/>
      <c r="S2605" s="4"/>
      <c r="T2605" s="4"/>
      <c r="U2605" s="4"/>
      <c r="V2605" s="4"/>
      <c r="W2605" s="4"/>
      <c r="X2605" s="4"/>
    </row>
    <row r="2606" spans="3:24" s="3" customFormat="1">
      <c r="C2606" s="11"/>
      <c r="E2606" s="11"/>
      <c r="F2606" s="11"/>
      <c r="G2606" s="11"/>
      <c r="H2606" s="209"/>
      <c r="I2606" s="210"/>
      <c r="J2606" s="210"/>
      <c r="K2606" s="11"/>
      <c r="L2606" s="11"/>
      <c r="M2606" s="11"/>
      <c r="P2606" s="4"/>
      <c r="Q2606" s="4"/>
      <c r="R2606" s="4"/>
      <c r="S2606" s="4"/>
      <c r="T2606" s="4"/>
      <c r="U2606" s="4"/>
      <c r="V2606" s="4"/>
      <c r="W2606" s="4"/>
      <c r="X2606" s="4"/>
    </row>
    <row r="2607" spans="3:24" s="3" customFormat="1">
      <c r="C2607" s="11"/>
      <c r="E2607" s="11"/>
      <c r="F2607" s="11"/>
      <c r="G2607" s="11"/>
      <c r="H2607" s="209"/>
      <c r="I2607" s="210"/>
      <c r="J2607" s="210"/>
      <c r="K2607" s="11"/>
      <c r="L2607" s="11"/>
      <c r="M2607" s="11"/>
      <c r="P2607" s="4"/>
      <c r="Q2607" s="4"/>
      <c r="R2607" s="4"/>
      <c r="S2607" s="4"/>
      <c r="T2607" s="4"/>
      <c r="U2607" s="4"/>
      <c r="V2607" s="4"/>
      <c r="W2607" s="4"/>
      <c r="X2607" s="4"/>
    </row>
    <row r="2608" spans="3:24" s="3" customFormat="1">
      <c r="C2608" s="11"/>
      <c r="E2608" s="11"/>
      <c r="F2608" s="11"/>
      <c r="G2608" s="11"/>
      <c r="H2608" s="209"/>
      <c r="I2608" s="210"/>
      <c r="J2608" s="210"/>
      <c r="K2608" s="11"/>
      <c r="L2608" s="11"/>
      <c r="M2608" s="11"/>
      <c r="P2608" s="4"/>
      <c r="Q2608" s="4"/>
      <c r="R2608" s="4"/>
      <c r="S2608" s="4"/>
      <c r="T2608" s="4"/>
      <c r="U2608" s="4"/>
      <c r="V2608" s="4"/>
      <c r="W2608" s="4"/>
      <c r="X2608" s="4"/>
    </row>
    <row r="2609" spans="3:24" s="3" customFormat="1">
      <c r="C2609" s="11"/>
      <c r="E2609" s="11"/>
      <c r="F2609" s="11"/>
      <c r="G2609" s="11"/>
      <c r="H2609" s="209"/>
      <c r="I2609" s="210"/>
      <c r="J2609" s="210"/>
      <c r="K2609" s="11"/>
      <c r="L2609" s="11"/>
      <c r="M2609" s="11"/>
      <c r="P2609" s="4"/>
      <c r="Q2609" s="4"/>
      <c r="R2609" s="4"/>
      <c r="S2609" s="4"/>
      <c r="T2609" s="4"/>
      <c r="U2609" s="4"/>
      <c r="V2609" s="4"/>
      <c r="W2609" s="4"/>
      <c r="X2609" s="4"/>
    </row>
    <row r="2610" spans="3:24" s="3" customFormat="1">
      <c r="C2610" s="11"/>
      <c r="E2610" s="11"/>
      <c r="F2610" s="11"/>
      <c r="G2610" s="11"/>
      <c r="H2610" s="209"/>
      <c r="I2610" s="210"/>
      <c r="J2610" s="210"/>
      <c r="K2610" s="11"/>
      <c r="L2610" s="11"/>
      <c r="M2610" s="11"/>
      <c r="P2610" s="4"/>
      <c r="Q2610" s="4"/>
      <c r="R2610" s="4"/>
      <c r="S2610" s="4"/>
      <c r="T2610" s="4"/>
      <c r="U2610" s="4"/>
      <c r="V2610" s="4"/>
      <c r="W2610" s="4"/>
      <c r="X2610" s="4"/>
    </row>
    <row r="2611" spans="3:24" s="3" customFormat="1">
      <c r="C2611" s="11"/>
      <c r="E2611" s="11"/>
      <c r="F2611" s="11"/>
      <c r="G2611" s="11"/>
      <c r="H2611" s="209"/>
      <c r="I2611" s="210"/>
      <c r="J2611" s="210"/>
      <c r="K2611" s="11"/>
      <c r="L2611" s="11"/>
      <c r="M2611" s="11"/>
      <c r="P2611" s="4"/>
      <c r="Q2611" s="4"/>
      <c r="R2611" s="4"/>
      <c r="S2611" s="4"/>
      <c r="T2611" s="4"/>
      <c r="U2611" s="4"/>
      <c r="V2611" s="4"/>
      <c r="W2611" s="4"/>
      <c r="X2611" s="4"/>
    </row>
    <row r="2612" spans="3:24" s="3" customFormat="1">
      <c r="C2612" s="11"/>
      <c r="E2612" s="11"/>
      <c r="F2612" s="11"/>
      <c r="G2612" s="11"/>
      <c r="H2612" s="209"/>
      <c r="I2612" s="210"/>
      <c r="J2612" s="210"/>
      <c r="K2612" s="11"/>
      <c r="L2612" s="11"/>
      <c r="M2612" s="11"/>
      <c r="P2612" s="4"/>
      <c r="Q2612" s="4"/>
      <c r="R2612" s="4"/>
      <c r="S2612" s="4"/>
      <c r="T2612" s="4"/>
      <c r="U2612" s="4"/>
      <c r="V2612" s="4"/>
      <c r="W2612" s="4"/>
      <c r="X2612" s="4"/>
    </row>
    <row r="2613" spans="3:24" s="3" customFormat="1">
      <c r="C2613" s="11"/>
      <c r="E2613" s="11"/>
      <c r="F2613" s="11"/>
      <c r="G2613" s="11"/>
      <c r="H2613" s="209"/>
      <c r="I2613" s="210"/>
      <c r="J2613" s="210"/>
      <c r="K2613" s="11"/>
      <c r="L2613" s="11"/>
      <c r="M2613" s="11"/>
      <c r="P2613" s="4"/>
      <c r="Q2613" s="4"/>
      <c r="R2613" s="4"/>
      <c r="S2613" s="4"/>
      <c r="T2613" s="4"/>
      <c r="U2613" s="4"/>
      <c r="V2613" s="4"/>
      <c r="W2613" s="4"/>
      <c r="X2613" s="4"/>
    </row>
    <row r="2614" spans="3:24" s="3" customFormat="1">
      <c r="C2614" s="11"/>
      <c r="E2614" s="11"/>
      <c r="F2614" s="11"/>
      <c r="G2614" s="11"/>
      <c r="H2614" s="209"/>
      <c r="I2614" s="210"/>
      <c r="J2614" s="210"/>
      <c r="K2614" s="11"/>
      <c r="L2614" s="11"/>
      <c r="M2614" s="11"/>
      <c r="P2614" s="4"/>
      <c r="Q2614" s="4"/>
      <c r="R2614" s="4"/>
      <c r="S2614" s="4"/>
      <c r="T2614" s="4"/>
      <c r="U2614" s="4"/>
      <c r="V2614" s="4"/>
      <c r="W2614" s="4"/>
      <c r="X2614" s="4"/>
    </row>
    <row r="2615" spans="3:24" s="3" customFormat="1">
      <c r="C2615" s="11"/>
      <c r="E2615" s="11"/>
      <c r="F2615" s="11"/>
      <c r="G2615" s="11"/>
      <c r="H2615" s="209"/>
      <c r="I2615" s="210"/>
      <c r="J2615" s="210"/>
      <c r="K2615" s="11"/>
      <c r="L2615" s="11"/>
      <c r="M2615" s="11"/>
      <c r="P2615" s="4"/>
      <c r="Q2615" s="4"/>
      <c r="R2615" s="4"/>
      <c r="S2615" s="4"/>
      <c r="T2615" s="4"/>
      <c r="U2615" s="4"/>
      <c r="V2615" s="4"/>
      <c r="W2615" s="4"/>
      <c r="X2615" s="4"/>
    </row>
    <row r="2616" spans="3:24" s="3" customFormat="1">
      <c r="C2616" s="11"/>
      <c r="E2616" s="11"/>
      <c r="F2616" s="11"/>
      <c r="G2616" s="11"/>
      <c r="H2616" s="209"/>
      <c r="I2616" s="210"/>
      <c r="J2616" s="210"/>
      <c r="K2616" s="11"/>
      <c r="L2616" s="11"/>
      <c r="M2616" s="11"/>
      <c r="P2616" s="4"/>
      <c r="Q2616" s="4"/>
      <c r="R2616" s="4"/>
      <c r="S2616" s="4"/>
      <c r="T2616" s="4"/>
      <c r="U2616" s="4"/>
      <c r="V2616" s="4"/>
      <c r="W2616" s="4"/>
      <c r="X2616" s="4"/>
    </row>
    <row r="2617" spans="3:24" s="3" customFormat="1">
      <c r="C2617" s="11"/>
      <c r="E2617" s="11"/>
      <c r="F2617" s="11"/>
      <c r="G2617" s="11"/>
      <c r="H2617" s="209"/>
      <c r="I2617" s="210"/>
      <c r="J2617" s="210"/>
      <c r="K2617" s="11"/>
      <c r="L2617" s="11"/>
      <c r="M2617" s="11"/>
      <c r="P2617" s="4"/>
      <c r="Q2617" s="4"/>
      <c r="R2617" s="4"/>
      <c r="S2617" s="4"/>
      <c r="T2617" s="4"/>
      <c r="U2617" s="4"/>
      <c r="V2617" s="4"/>
      <c r="W2617" s="4"/>
      <c r="X2617" s="4"/>
    </row>
    <row r="2618" spans="3:24" s="3" customFormat="1">
      <c r="C2618" s="11"/>
      <c r="E2618" s="11"/>
      <c r="F2618" s="11"/>
      <c r="G2618" s="11"/>
      <c r="H2618" s="209"/>
      <c r="I2618" s="210"/>
      <c r="J2618" s="210"/>
      <c r="K2618" s="11"/>
      <c r="L2618" s="11"/>
      <c r="M2618" s="11"/>
      <c r="P2618" s="4"/>
      <c r="Q2618" s="4"/>
      <c r="R2618" s="4"/>
      <c r="S2618" s="4"/>
      <c r="T2618" s="4"/>
      <c r="U2618" s="4"/>
      <c r="V2618" s="4"/>
      <c r="W2618" s="4"/>
      <c r="X2618" s="4"/>
    </row>
    <row r="2619" spans="3:24" s="3" customFormat="1">
      <c r="C2619" s="11"/>
      <c r="E2619" s="11"/>
      <c r="F2619" s="11"/>
      <c r="G2619" s="11"/>
      <c r="H2619" s="209"/>
      <c r="I2619" s="210"/>
      <c r="J2619" s="210"/>
      <c r="K2619" s="11"/>
      <c r="L2619" s="11"/>
      <c r="M2619" s="11"/>
      <c r="P2619" s="4"/>
      <c r="Q2619" s="4"/>
      <c r="R2619" s="4"/>
      <c r="S2619" s="4"/>
      <c r="T2619" s="4"/>
      <c r="U2619" s="4"/>
      <c r="V2619" s="4"/>
      <c r="W2619" s="4"/>
      <c r="X2619" s="4"/>
    </row>
    <row r="2620" spans="3:24" s="3" customFormat="1">
      <c r="C2620" s="11"/>
      <c r="E2620" s="11"/>
      <c r="F2620" s="11"/>
      <c r="G2620" s="11"/>
      <c r="H2620" s="209"/>
      <c r="I2620" s="210"/>
      <c r="J2620" s="210"/>
      <c r="K2620" s="11"/>
      <c r="L2620" s="11"/>
      <c r="M2620" s="11"/>
      <c r="P2620" s="4"/>
      <c r="Q2620" s="4"/>
      <c r="R2620" s="4"/>
      <c r="S2620" s="4"/>
      <c r="T2620" s="4"/>
      <c r="U2620" s="4"/>
      <c r="V2620" s="4"/>
      <c r="W2620" s="4"/>
      <c r="X2620" s="4"/>
    </row>
    <row r="2621" spans="3:24" s="3" customFormat="1">
      <c r="C2621" s="11"/>
      <c r="E2621" s="11"/>
      <c r="F2621" s="11"/>
      <c r="G2621" s="11"/>
      <c r="H2621" s="209"/>
      <c r="I2621" s="210"/>
      <c r="J2621" s="210"/>
      <c r="K2621" s="11"/>
      <c r="L2621" s="11"/>
      <c r="M2621" s="11"/>
      <c r="P2621" s="4"/>
      <c r="Q2621" s="4"/>
      <c r="R2621" s="4"/>
      <c r="S2621" s="4"/>
      <c r="T2621" s="4"/>
      <c r="U2621" s="4"/>
      <c r="V2621" s="4"/>
      <c r="W2621" s="4"/>
      <c r="X2621" s="4"/>
    </row>
    <row r="2622" spans="3:24" s="3" customFormat="1">
      <c r="C2622" s="11"/>
      <c r="E2622" s="11"/>
      <c r="F2622" s="11"/>
      <c r="G2622" s="11"/>
      <c r="H2622" s="209"/>
      <c r="I2622" s="210"/>
      <c r="J2622" s="210"/>
      <c r="K2622" s="11"/>
      <c r="L2622" s="11"/>
      <c r="M2622" s="11"/>
      <c r="P2622" s="4"/>
      <c r="Q2622" s="4"/>
      <c r="R2622" s="4"/>
      <c r="S2622" s="4"/>
      <c r="T2622" s="4"/>
      <c r="U2622" s="4"/>
      <c r="V2622" s="4"/>
      <c r="W2622" s="4"/>
      <c r="X2622" s="4"/>
    </row>
    <row r="2623" spans="3:24" s="3" customFormat="1">
      <c r="C2623" s="11"/>
      <c r="E2623" s="11"/>
      <c r="F2623" s="11"/>
      <c r="G2623" s="11"/>
      <c r="H2623" s="209"/>
      <c r="I2623" s="210"/>
      <c r="J2623" s="210"/>
      <c r="K2623" s="11"/>
      <c r="L2623" s="11"/>
      <c r="M2623" s="11"/>
      <c r="P2623" s="4"/>
      <c r="Q2623" s="4"/>
      <c r="R2623" s="4"/>
      <c r="S2623" s="4"/>
      <c r="T2623" s="4"/>
      <c r="U2623" s="4"/>
      <c r="V2623" s="4"/>
      <c r="W2623" s="4"/>
      <c r="X2623" s="4"/>
    </row>
    <row r="2624" spans="3:24" s="3" customFormat="1">
      <c r="C2624" s="11"/>
      <c r="E2624" s="11"/>
      <c r="F2624" s="11"/>
      <c r="G2624" s="11"/>
      <c r="H2624" s="209"/>
      <c r="I2624" s="210"/>
      <c r="J2624" s="210"/>
      <c r="K2624" s="11"/>
      <c r="L2624" s="11"/>
      <c r="M2624" s="11"/>
      <c r="P2624" s="4"/>
      <c r="Q2624" s="4"/>
      <c r="R2624" s="4"/>
      <c r="S2624" s="4"/>
      <c r="T2624" s="4"/>
      <c r="U2624" s="4"/>
      <c r="V2624" s="4"/>
      <c r="W2624" s="4"/>
      <c r="X2624" s="4"/>
    </row>
    <row r="2625" spans="3:24" s="3" customFormat="1">
      <c r="C2625" s="11"/>
      <c r="E2625" s="11"/>
      <c r="F2625" s="11"/>
      <c r="G2625" s="11"/>
      <c r="H2625" s="209"/>
      <c r="I2625" s="210"/>
      <c r="J2625" s="210"/>
      <c r="K2625" s="11"/>
      <c r="L2625" s="11"/>
      <c r="M2625" s="11"/>
      <c r="P2625" s="4"/>
      <c r="Q2625" s="4"/>
      <c r="R2625" s="4"/>
      <c r="S2625" s="4"/>
      <c r="T2625" s="4"/>
      <c r="U2625" s="4"/>
      <c r="V2625" s="4"/>
      <c r="W2625" s="4"/>
      <c r="X2625" s="4"/>
    </row>
    <row r="2626" spans="3:24" s="3" customFormat="1">
      <c r="C2626" s="11"/>
      <c r="E2626" s="11"/>
      <c r="F2626" s="11"/>
      <c r="G2626" s="11"/>
      <c r="H2626" s="209"/>
      <c r="I2626" s="210"/>
      <c r="J2626" s="210"/>
      <c r="K2626" s="11"/>
      <c r="L2626" s="11"/>
      <c r="M2626" s="11"/>
      <c r="P2626" s="4"/>
      <c r="Q2626" s="4"/>
      <c r="R2626" s="4"/>
      <c r="S2626" s="4"/>
      <c r="T2626" s="4"/>
      <c r="U2626" s="4"/>
      <c r="V2626" s="4"/>
      <c r="W2626" s="4"/>
      <c r="X2626" s="4"/>
    </row>
    <row r="2627" spans="3:24" s="3" customFormat="1">
      <c r="C2627" s="11"/>
      <c r="E2627" s="11"/>
      <c r="F2627" s="11"/>
      <c r="G2627" s="11"/>
      <c r="H2627" s="209"/>
      <c r="I2627" s="210"/>
      <c r="J2627" s="210"/>
      <c r="K2627" s="11"/>
      <c r="L2627" s="11"/>
      <c r="M2627" s="11"/>
      <c r="P2627" s="4"/>
      <c r="Q2627" s="4"/>
      <c r="R2627" s="4"/>
      <c r="S2627" s="4"/>
      <c r="T2627" s="4"/>
      <c r="U2627" s="4"/>
      <c r="V2627" s="4"/>
      <c r="W2627" s="4"/>
      <c r="X2627" s="4"/>
    </row>
    <row r="2628" spans="3:24" s="3" customFormat="1">
      <c r="C2628" s="11"/>
      <c r="E2628" s="11"/>
      <c r="F2628" s="11"/>
      <c r="G2628" s="11"/>
      <c r="H2628" s="209"/>
      <c r="I2628" s="210"/>
      <c r="J2628" s="210"/>
      <c r="K2628" s="11"/>
      <c r="L2628" s="11"/>
      <c r="M2628" s="11"/>
      <c r="P2628" s="4"/>
      <c r="Q2628" s="4"/>
      <c r="R2628" s="4"/>
      <c r="S2628" s="4"/>
      <c r="T2628" s="4"/>
      <c r="U2628" s="4"/>
      <c r="V2628" s="4"/>
      <c r="W2628" s="4"/>
      <c r="X2628" s="4"/>
    </row>
    <row r="2629" spans="3:24" s="3" customFormat="1">
      <c r="C2629" s="11"/>
      <c r="E2629" s="11"/>
      <c r="F2629" s="11"/>
      <c r="G2629" s="11"/>
      <c r="H2629" s="209"/>
      <c r="I2629" s="210"/>
      <c r="J2629" s="210"/>
      <c r="K2629" s="11"/>
      <c r="L2629" s="11"/>
      <c r="M2629" s="11"/>
      <c r="P2629" s="4"/>
      <c r="Q2629" s="4"/>
      <c r="R2629" s="4"/>
      <c r="S2629" s="4"/>
      <c r="T2629" s="4"/>
      <c r="U2629" s="4"/>
      <c r="V2629" s="4"/>
      <c r="W2629" s="4"/>
      <c r="X2629" s="4"/>
    </row>
    <row r="2630" spans="3:24" s="3" customFormat="1">
      <c r="C2630" s="11"/>
      <c r="E2630" s="11"/>
      <c r="F2630" s="11"/>
      <c r="G2630" s="11"/>
      <c r="H2630" s="209"/>
      <c r="I2630" s="210"/>
      <c r="J2630" s="210"/>
      <c r="K2630" s="11"/>
      <c r="L2630" s="11"/>
      <c r="M2630" s="11"/>
      <c r="P2630" s="4"/>
      <c r="Q2630" s="4"/>
      <c r="R2630" s="4"/>
      <c r="S2630" s="4"/>
      <c r="T2630" s="4"/>
      <c r="U2630" s="4"/>
      <c r="V2630" s="4"/>
      <c r="W2630" s="4"/>
      <c r="X2630" s="4"/>
    </row>
    <row r="2631" spans="3:24" s="3" customFormat="1">
      <c r="C2631" s="11"/>
      <c r="E2631" s="11"/>
      <c r="F2631" s="11"/>
      <c r="G2631" s="11"/>
      <c r="H2631" s="209"/>
      <c r="I2631" s="210"/>
      <c r="J2631" s="210"/>
      <c r="K2631" s="11"/>
      <c r="L2631" s="11"/>
      <c r="M2631" s="11"/>
      <c r="P2631" s="4"/>
      <c r="Q2631" s="4"/>
      <c r="R2631" s="4"/>
      <c r="S2631" s="4"/>
      <c r="T2631" s="4"/>
      <c r="U2631" s="4"/>
      <c r="V2631" s="4"/>
      <c r="W2631" s="4"/>
      <c r="X2631" s="4"/>
    </row>
    <row r="2632" spans="3:24" s="3" customFormat="1">
      <c r="C2632" s="11"/>
      <c r="E2632" s="11"/>
      <c r="F2632" s="11"/>
      <c r="G2632" s="11"/>
      <c r="H2632" s="209"/>
      <c r="I2632" s="210"/>
      <c r="J2632" s="210"/>
      <c r="K2632" s="11"/>
      <c r="L2632" s="11"/>
      <c r="M2632" s="11"/>
      <c r="P2632" s="4"/>
      <c r="Q2632" s="4"/>
      <c r="R2632" s="4"/>
      <c r="S2632" s="4"/>
      <c r="T2632" s="4"/>
      <c r="U2632" s="4"/>
      <c r="V2632" s="4"/>
      <c r="W2632" s="4"/>
      <c r="X2632" s="4"/>
    </row>
    <row r="2633" spans="3:24" s="3" customFormat="1">
      <c r="C2633" s="11"/>
      <c r="E2633" s="11"/>
      <c r="F2633" s="11"/>
      <c r="G2633" s="11"/>
      <c r="H2633" s="209"/>
      <c r="I2633" s="210"/>
      <c r="J2633" s="210"/>
      <c r="K2633" s="11"/>
      <c r="L2633" s="11"/>
      <c r="M2633" s="11"/>
      <c r="P2633" s="4"/>
      <c r="Q2633" s="4"/>
      <c r="R2633" s="4"/>
      <c r="S2633" s="4"/>
      <c r="T2633" s="4"/>
      <c r="U2633" s="4"/>
      <c r="V2633" s="4"/>
      <c r="W2633" s="4"/>
      <c r="X2633" s="4"/>
    </row>
    <row r="2634" spans="3:24" s="3" customFormat="1">
      <c r="C2634" s="11"/>
      <c r="E2634" s="11"/>
      <c r="F2634" s="11"/>
      <c r="G2634" s="11"/>
      <c r="H2634" s="209"/>
      <c r="I2634" s="210"/>
      <c r="J2634" s="210"/>
      <c r="K2634" s="11"/>
      <c r="L2634" s="11"/>
      <c r="M2634" s="11"/>
      <c r="P2634" s="4"/>
      <c r="Q2634" s="4"/>
      <c r="R2634" s="4"/>
      <c r="S2634" s="4"/>
      <c r="T2634" s="4"/>
      <c r="U2634" s="4"/>
      <c r="V2634" s="4"/>
      <c r="W2634" s="4"/>
      <c r="X2634" s="4"/>
    </row>
    <row r="2635" spans="3:24" s="3" customFormat="1">
      <c r="C2635" s="11"/>
      <c r="E2635" s="11"/>
      <c r="F2635" s="11"/>
      <c r="G2635" s="11"/>
      <c r="H2635" s="209"/>
      <c r="I2635" s="210"/>
      <c r="J2635" s="210"/>
      <c r="K2635" s="11"/>
      <c r="L2635" s="11"/>
      <c r="M2635" s="11"/>
      <c r="P2635" s="4"/>
      <c r="Q2635" s="4"/>
      <c r="R2635" s="4"/>
      <c r="S2635" s="4"/>
      <c r="T2635" s="4"/>
      <c r="U2635" s="4"/>
      <c r="V2635" s="4"/>
      <c r="W2635" s="4"/>
      <c r="X2635" s="4"/>
    </row>
    <row r="2636" spans="3:24" s="3" customFormat="1">
      <c r="C2636" s="11"/>
      <c r="E2636" s="11"/>
      <c r="F2636" s="11"/>
      <c r="G2636" s="11"/>
      <c r="H2636" s="209"/>
      <c r="I2636" s="210"/>
      <c r="J2636" s="210"/>
      <c r="K2636" s="11"/>
      <c r="L2636" s="11"/>
      <c r="M2636" s="11"/>
      <c r="P2636" s="4"/>
      <c r="Q2636" s="4"/>
      <c r="R2636" s="4"/>
      <c r="S2636" s="4"/>
      <c r="T2636" s="4"/>
      <c r="U2636" s="4"/>
      <c r="V2636" s="4"/>
      <c r="W2636" s="4"/>
      <c r="X2636" s="4"/>
    </row>
    <row r="2637" spans="3:24" s="3" customFormat="1">
      <c r="C2637" s="11"/>
      <c r="E2637" s="11"/>
      <c r="F2637" s="11"/>
      <c r="G2637" s="11"/>
      <c r="H2637" s="209"/>
      <c r="I2637" s="210"/>
      <c r="J2637" s="210"/>
      <c r="K2637" s="11"/>
      <c r="L2637" s="11"/>
      <c r="M2637" s="11"/>
      <c r="P2637" s="4"/>
      <c r="Q2637" s="4"/>
      <c r="R2637" s="4"/>
      <c r="S2637" s="4"/>
      <c r="T2637" s="4"/>
      <c r="U2637" s="4"/>
      <c r="V2637" s="4"/>
      <c r="W2637" s="4"/>
      <c r="X2637" s="4"/>
    </row>
    <row r="2638" spans="3:24" s="3" customFormat="1">
      <c r="C2638" s="11"/>
      <c r="E2638" s="11"/>
      <c r="F2638" s="11"/>
      <c r="G2638" s="11"/>
      <c r="H2638" s="209"/>
      <c r="I2638" s="210"/>
      <c r="J2638" s="210"/>
      <c r="K2638" s="11"/>
      <c r="L2638" s="11"/>
      <c r="M2638" s="11"/>
      <c r="P2638" s="4"/>
      <c r="Q2638" s="4"/>
      <c r="R2638" s="4"/>
      <c r="S2638" s="4"/>
      <c r="T2638" s="4"/>
      <c r="U2638" s="4"/>
      <c r="V2638" s="4"/>
      <c r="W2638" s="4"/>
      <c r="X2638" s="4"/>
    </row>
    <row r="2639" spans="3:24" s="3" customFormat="1">
      <c r="C2639" s="11"/>
      <c r="E2639" s="11"/>
      <c r="F2639" s="11"/>
      <c r="G2639" s="11"/>
      <c r="H2639" s="209"/>
      <c r="I2639" s="210"/>
      <c r="J2639" s="210"/>
      <c r="K2639" s="11"/>
      <c r="L2639" s="11"/>
      <c r="M2639" s="11"/>
      <c r="P2639" s="4"/>
      <c r="Q2639" s="4"/>
      <c r="R2639" s="4"/>
      <c r="S2639" s="4"/>
      <c r="T2639" s="4"/>
      <c r="U2639" s="4"/>
      <c r="V2639" s="4"/>
      <c r="W2639" s="4"/>
      <c r="X2639" s="4"/>
    </row>
    <row r="2640" spans="3:24" s="3" customFormat="1">
      <c r="C2640" s="11"/>
      <c r="E2640" s="11"/>
      <c r="F2640" s="11"/>
      <c r="G2640" s="11"/>
      <c r="H2640" s="209"/>
      <c r="I2640" s="210"/>
      <c r="J2640" s="210"/>
      <c r="K2640" s="11"/>
      <c r="L2640" s="11"/>
      <c r="M2640" s="11"/>
      <c r="P2640" s="4"/>
      <c r="Q2640" s="4"/>
      <c r="R2640" s="4"/>
      <c r="S2640" s="4"/>
      <c r="T2640" s="4"/>
      <c r="U2640" s="4"/>
      <c r="V2640" s="4"/>
      <c r="W2640" s="4"/>
      <c r="X2640" s="4"/>
    </row>
    <row r="2641" spans="3:24" s="3" customFormat="1">
      <c r="C2641" s="11"/>
      <c r="E2641" s="11"/>
      <c r="F2641" s="11"/>
      <c r="G2641" s="11"/>
      <c r="H2641" s="209"/>
      <c r="I2641" s="210"/>
      <c r="J2641" s="210"/>
      <c r="K2641" s="11"/>
      <c r="L2641" s="11"/>
      <c r="M2641" s="11"/>
      <c r="P2641" s="4"/>
      <c r="Q2641" s="4"/>
      <c r="R2641" s="4"/>
      <c r="S2641" s="4"/>
      <c r="T2641" s="4"/>
      <c r="U2641" s="4"/>
      <c r="V2641" s="4"/>
      <c r="W2641" s="4"/>
      <c r="X2641" s="4"/>
    </row>
    <row r="2642" spans="3:24" s="3" customFormat="1">
      <c r="C2642" s="11"/>
      <c r="E2642" s="11"/>
      <c r="F2642" s="11"/>
      <c r="G2642" s="11"/>
      <c r="H2642" s="209"/>
      <c r="I2642" s="210"/>
      <c r="J2642" s="210"/>
      <c r="K2642" s="11"/>
      <c r="L2642" s="11"/>
      <c r="M2642" s="11"/>
      <c r="P2642" s="4"/>
      <c r="Q2642" s="4"/>
      <c r="R2642" s="4"/>
      <c r="S2642" s="4"/>
      <c r="T2642" s="4"/>
      <c r="U2642" s="4"/>
      <c r="V2642" s="4"/>
      <c r="W2642" s="4"/>
      <c r="X2642" s="4"/>
    </row>
    <row r="2643" spans="3:24" s="3" customFormat="1">
      <c r="C2643" s="11"/>
      <c r="E2643" s="11"/>
      <c r="F2643" s="11"/>
      <c r="G2643" s="11"/>
      <c r="H2643" s="209"/>
      <c r="I2643" s="210"/>
      <c r="J2643" s="210"/>
      <c r="K2643" s="11"/>
      <c r="L2643" s="11"/>
      <c r="M2643" s="11"/>
      <c r="P2643" s="4"/>
      <c r="Q2643" s="4"/>
      <c r="R2643" s="4"/>
      <c r="S2643" s="4"/>
      <c r="T2643" s="4"/>
      <c r="U2643" s="4"/>
      <c r="V2643" s="4"/>
      <c r="W2643" s="4"/>
      <c r="X2643" s="4"/>
    </row>
    <row r="2644" spans="3:24" s="3" customFormat="1">
      <c r="C2644" s="11"/>
      <c r="E2644" s="11"/>
      <c r="F2644" s="11"/>
      <c r="G2644" s="11"/>
      <c r="H2644" s="209"/>
      <c r="I2644" s="210"/>
      <c r="J2644" s="210"/>
      <c r="K2644" s="11"/>
      <c r="L2644" s="11"/>
      <c r="M2644" s="11"/>
      <c r="P2644" s="4"/>
      <c r="Q2644" s="4"/>
      <c r="R2644" s="4"/>
      <c r="S2644" s="4"/>
      <c r="T2644" s="4"/>
      <c r="U2644" s="4"/>
      <c r="V2644" s="4"/>
      <c r="W2644" s="4"/>
      <c r="X2644" s="4"/>
    </row>
    <row r="2645" spans="3:24" s="3" customFormat="1">
      <c r="C2645" s="11"/>
      <c r="E2645" s="11"/>
      <c r="F2645" s="11"/>
      <c r="G2645" s="11"/>
      <c r="H2645" s="209"/>
      <c r="I2645" s="210"/>
      <c r="J2645" s="210"/>
      <c r="K2645" s="11"/>
      <c r="L2645" s="11"/>
      <c r="M2645" s="11"/>
      <c r="P2645" s="4"/>
      <c r="Q2645" s="4"/>
      <c r="R2645" s="4"/>
      <c r="S2645" s="4"/>
      <c r="T2645" s="4"/>
      <c r="U2645" s="4"/>
      <c r="V2645" s="4"/>
      <c r="W2645" s="4"/>
      <c r="X2645" s="4"/>
    </row>
    <row r="2646" spans="3:24" s="3" customFormat="1">
      <c r="C2646" s="11"/>
      <c r="E2646" s="11"/>
      <c r="F2646" s="11"/>
      <c r="G2646" s="11"/>
      <c r="H2646" s="209"/>
      <c r="I2646" s="210"/>
      <c r="J2646" s="210"/>
      <c r="K2646" s="11"/>
      <c r="L2646" s="11"/>
      <c r="M2646" s="11"/>
      <c r="P2646" s="4"/>
      <c r="Q2646" s="4"/>
      <c r="R2646" s="4"/>
      <c r="S2646" s="4"/>
      <c r="T2646" s="4"/>
      <c r="U2646" s="4"/>
      <c r="V2646" s="4"/>
      <c r="W2646" s="4"/>
      <c r="X2646" s="4"/>
    </row>
    <row r="2647" spans="3:24" s="3" customFormat="1">
      <c r="C2647" s="11"/>
      <c r="E2647" s="11"/>
      <c r="F2647" s="11"/>
      <c r="G2647" s="11"/>
      <c r="H2647" s="209"/>
      <c r="I2647" s="210"/>
      <c r="J2647" s="210"/>
      <c r="K2647" s="11"/>
      <c r="L2647" s="11"/>
      <c r="M2647" s="11"/>
      <c r="P2647" s="4"/>
      <c r="Q2647" s="4"/>
      <c r="R2647" s="4"/>
      <c r="S2647" s="4"/>
      <c r="T2647" s="4"/>
      <c r="U2647" s="4"/>
      <c r="V2647" s="4"/>
      <c r="W2647" s="4"/>
      <c r="X2647" s="4"/>
    </row>
    <row r="2648" spans="3:24" s="3" customFormat="1">
      <c r="C2648" s="11"/>
      <c r="E2648" s="11"/>
      <c r="F2648" s="11"/>
      <c r="G2648" s="11"/>
      <c r="H2648" s="209"/>
      <c r="I2648" s="210"/>
      <c r="J2648" s="210"/>
      <c r="K2648" s="11"/>
      <c r="L2648" s="11"/>
      <c r="M2648" s="11"/>
      <c r="P2648" s="4"/>
      <c r="Q2648" s="4"/>
      <c r="R2648" s="4"/>
      <c r="S2648" s="4"/>
      <c r="T2648" s="4"/>
      <c r="U2648" s="4"/>
      <c r="V2648" s="4"/>
      <c r="W2648" s="4"/>
      <c r="X2648" s="4"/>
    </row>
    <row r="2649" spans="3:24" s="3" customFormat="1">
      <c r="C2649" s="11"/>
      <c r="E2649" s="11"/>
      <c r="F2649" s="11"/>
      <c r="G2649" s="11"/>
      <c r="H2649" s="209"/>
      <c r="I2649" s="210"/>
      <c r="J2649" s="210"/>
      <c r="K2649" s="11"/>
      <c r="L2649" s="11"/>
      <c r="M2649" s="11"/>
      <c r="P2649" s="4"/>
      <c r="Q2649" s="4"/>
      <c r="R2649" s="4"/>
      <c r="S2649" s="4"/>
      <c r="T2649" s="4"/>
      <c r="U2649" s="4"/>
      <c r="V2649" s="4"/>
      <c r="W2649" s="4"/>
      <c r="X2649" s="4"/>
    </row>
    <row r="2650" spans="3:24" s="3" customFormat="1">
      <c r="C2650" s="11"/>
      <c r="E2650" s="11"/>
      <c r="F2650" s="11"/>
      <c r="G2650" s="11"/>
      <c r="H2650" s="209"/>
      <c r="I2650" s="210"/>
      <c r="J2650" s="210"/>
      <c r="K2650" s="11"/>
      <c r="L2650" s="11"/>
      <c r="M2650" s="11"/>
      <c r="P2650" s="4"/>
      <c r="Q2650" s="4"/>
      <c r="R2650" s="4"/>
      <c r="S2650" s="4"/>
      <c r="T2650" s="4"/>
      <c r="U2650" s="4"/>
      <c r="V2650" s="4"/>
      <c r="W2650" s="4"/>
      <c r="X2650" s="4"/>
    </row>
    <row r="2651" spans="3:24" s="3" customFormat="1">
      <c r="C2651" s="11"/>
      <c r="E2651" s="11"/>
      <c r="F2651" s="11"/>
      <c r="G2651" s="11"/>
      <c r="H2651" s="209"/>
      <c r="I2651" s="210"/>
      <c r="J2651" s="210"/>
      <c r="K2651" s="11"/>
      <c r="L2651" s="11"/>
      <c r="M2651" s="11"/>
      <c r="P2651" s="4"/>
      <c r="Q2651" s="4"/>
      <c r="R2651" s="4"/>
      <c r="S2651" s="4"/>
      <c r="T2651" s="4"/>
      <c r="U2651" s="4"/>
      <c r="V2651" s="4"/>
      <c r="W2651" s="4"/>
      <c r="X2651" s="4"/>
    </row>
    <row r="2652" spans="3:24" s="3" customFormat="1">
      <c r="C2652" s="11"/>
      <c r="E2652" s="11"/>
      <c r="F2652" s="11"/>
      <c r="G2652" s="11"/>
      <c r="H2652" s="209"/>
      <c r="I2652" s="210"/>
      <c r="J2652" s="210"/>
      <c r="K2652" s="11"/>
      <c r="L2652" s="11"/>
      <c r="M2652" s="11"/>
      <c r="P2652" s="4"/>
      <c r="Q2652" s="4"/>
      <c r="R2652" s="4"/>
      <c r="S2652" s="4"/>
      <c r="T2652" s="4"/>
      <c r="U2652" s="4"/>
      <c r="V2652" s="4"/>
      <c r="W2652" s="4"/>
      <c r="X2652" s="4"/>
    </row>
    <row r="2653" spans="3:24" s="3" customFormat="1">
      <c r="C2653" s="11"/>
      <c r="E2653" s="11"/>
      <c r="F2653" s="11"/>
      <c r="G2653" s="11"/>
      <c r="H2653" s="209"/>
      <c r="I2653" s="210"/>
      <c r="J2653" s="210"/>
      <c r="K2653" s="11"/>
      <c r="L2653" s="11"/>
      <c r="M2653" s="11"/>
      <c r="P2653" s="4"/>
      <c r="Q2653" s="4"/>
      <c r="R2653" s="4"/>
      <c r="S2653" s="4"/>
      <c r="T2653" s="4"/>
      <c r="U2653" s="4"/>
      <c r="V2653" s="4"/>
      <c r="W2653" s="4"/>
      <c r="X2653" s="4"/>
    </row>
    <row r="2654" spans="3:24" s="3" customFormat="1">
      <c r="C2654" s="11"/>
      <c r="E2654" s="11"/>
      <c r="F2654" s="11"/>
      <c r="G2654" s="11"/>
      <c r="H2654" s="209"/>
      <c r="I2654" s="210"/>
      <c r="J2654" s="210"/>
      <c r="K2654" s="11"/>
      <c r="L2654" s="11"/>
      <c r="M2654" s="11"/>
      <c r="P2654" s="4"/>
      <c r="Q2654" s="4"/>
      <c r="R2654" s="4"/>
      <c r="S2654" s="4"/>
      <c r="T2654" s="4"/>
      <c r="U2654" s="4"/>
      <c r="V2654" s="4"/>
      <c r="W2654" s="4"/>
      <c r="X2654" s="4"/>
    </row>
    <row r="2655" spans="3:24" s="3" customFormat="1">
      <c r="C2655" s="11"/>
      <c r="E2655" s="11"/>
      <c r="F2655" s="11"/>
      <c r="G2655" s="11"/>
      <c r="H2655" s="209"/>
      <c r="I2655" s="210"/>
      <c r="J2655" s="210"/>
      <c r="K2655" s="11"/>
      <c r="L2655" s="11"/>
      <c r="M2655" s="11"/>
      <c r="P2655" s="4"/>
      <c r="Q2655" s="4"/>
      <c r="R2655" s="4"/>
      <c r="S2655" s="4"/>
      <c r="T2655" s="4"/>
      <c r="U2655" s="4"/>
      <c r="V2655" s="4"/>
      <c r="W2655" s="4"/>
      <c r="X2655" s="4"/>
    </row>
    <row r="2656" spans="3:24" s="3" customFormat="1">
      <c r="C2656" s="11"/>
      <c r="E2656" s="11"/>
      <c r="F2656" s="11"/>
      <c r="G2656" s="11"/>
      <c r="H2656" s="209"/>
      <c r="I2656" s="210"/>
      <c r="J2656" s="210"/>
      <c r="K2656" s="11"/>
      <c r="L2656" s="11"/>
      <c r="M2656" s="11"/>
      <c r="P2656" s="4"/>
      <c r="Q2656" s="4"/>
      <c r="R2656" s="4"/>
      <c r="S2656" s="4"/>
      <c r="T2656" s="4"/>
      <c r="U2656" s="4"/>
      <c r="V2656" s="4"/>
      <c r="W2656" s="4"/>
      <c r="X2656" s="4"/>
    </row>
    <row r="2657" spans="3:24" s="3" customFormat="1">
      <c r="C2657" s="11"/>
      <c r="E2657" s="11"/>
      <c r="F2657" s="11"/>
      <c r="G2657" s="11"/>
      <c r="H2657" s="209"/>
      <c r="I2657" s="210"/>
      <c r="J2657" s="210"/>
      <c r="K2657" s="11"/>
      <c r="L2657" s="11"/>
      <c r="M2657" s="11"/>
      <c r="P2657" s="4"/>
      <c r="Q2657" s="4"/>
      <c r="R2657" s="4"/>
      <c r="S2657" s="4"/>
      <c r="T2657" s="4"/>
      <c r="U2657" s="4"/>
      <c r="V2657" s="4"/>
      <c r="W2657" s="4"/>
      <c r="X2657" s="4"/>
    </row>
    <row r="2658" spans="3:24" s="3" customFormat="1">
      <c r="C2658" s="11"/>
      <c r="E2658" s="11"/>
      <c r="F2658" s="11"/>
      <c r="G2658" s="11"/>
      <c r="H2658" s="209"/>
      <c r="I2658" s="210"/>
      <c r="J2658" s="210"/>
      <c r="K2658" s="11"/>
      <c r="L2658" s="11"/>
      <c r="M2658" s="11"/>
      <c r="P2658" s="4"/>
      <c r="Q2658" s="4"/>
      <c r="R2658" s="4"/>
      <c r="S2658" s="4"/>
      <c r="T2658" s="4"/>
      <c r="U2658" s="4"/>
      <c r="V2658" s="4"/>
      <c r="W2658" s="4"/>
      <c r="X2658" s="4"/>
    </row>
    <row r="2659" spans="3:24" s="3" customFormat="1">
      <c r="C2659" s="11"/>
      <c r="E2659" s="11"/>
      <c r="F2659" s="11"/>
      <c r="G2659" s="11"/>
      <c r="H2659" s="209"/>
      <c r="I2659" s="210"/>
      <c r="J2659" s="210"/>
      <c r="K2659" s="11"/>
      <c r="L2659" s="11"/>
      <c r="M2659" s="11"/>
      <c r="P2659" s="4"/>
      <c r="Q2659" s="4"/>
      <c r="R2659" s="4"/>
      <c r="S2659" s="4"/>
      <c r="T2659" s="4"/>
      <c r="U2659" s="4"/>
      <c r="V2659" s="4"/>
      <c r="W2659" s="4"/>
      <c r="X2659" s="4"/>
    </row>
    <row r="2660" spans="3:24" s="3" customFormat="1">
      <c r="C2660" s="11"/>
      <c r="E2660" s="11"/>
      <c r="F2660" s="11"/>
      <c r="G2660" s="11"/>
      <c r="H2660" s="209"/>
      <c r="I2660" s="210"/>
      <c r="J2660" s="210"/>
      <c r="K2660" s="11"/>
      <c r="L2660" s="11"/>
      <c r="M2660" s="11"/>
      <c r="P2660" s="4"/>
      <c r="Q2660" s="4"/>
      <c r="R2660" s="4"/>
      <c r="S2660" s="4"/>
      <c r="T2660" s="4"/>
      <c r="U2660" s="4"/>
      <c r="V2660" s="4"/>
      <c r="W2660" s="4"/>
      <c r="X2660" s="4"/>
    </row>
    <row r="2661" spans="3:24" s="3" customFormat="1">
      <c r="C2661" s="11"/>
      <c r="E2661" s="11"/>
      <c r="F2661" s="11"/>
      <c r="G2661" s="11"/>
      <c r="H2661" s="209"/>
      <c r="I2661" s="210"/>
      <c r="J2661" s="210"/>
      <c r="K2661" s="11"/>
      <c r="L2661" s="11"/>
      <c r="M2661" s="11"/>
      <c r="P2661" s="4"/>
      <c r="Q2661" s="4"/>
      <c r="R2661" s="4"/>
      <c r="S2661" s="4"/>
      <c r="T2661" s="4"/>
      <c r="U2661" s="4"/>
      <c r="V2661" s="4"/>
      <c r="W2661" s="4"/>
      <c r="X2661" s="4"/>
    </row>
    <row r="2662" spans="3:24" s="3" customFormat="1">
      <c r="C2662" s="11"/>
      <c r="E2662" s="11"/>
      <c r="F2662" s="11"/>
      <c r="G2662" s="11"/>
      <c r="H2662" s="209"/>
      <c r="I2662" s="210"/>
      <c r="J2662" s="210"/>
      <c r="K2662" s="11"/>
      <c r="L2662" s="11"/>
      <c r="M2662" s="11"/>
      <c r="P2662" s="4"/>
      <c r="Q2662" s="4"/>
      <c r="R2662" s="4"/>
      <c r="S2662" s="4"/>
      <c r="T2662" s="4"/>
      <c r="U2662" s="4"/>
      <c r="V2662" s="4"/>
      <c r="W2662" s="4"/>
      <c r="X2662" s="4"/>
    </row>
    <row r="2663" spans="3:24" s="3" customFormat="1">
      <c r="C2663" s="11"/>
      <c r="E2663" s="11"/>
      <c r="F2663" s="11"/>
      <c r="G2663" s="11"/>
      <c r="H2663" s="209"/>
      <c r="I2663" s="210"/>
      <c r="J2663" s="210"/>
      <c r="K2663" s="11"/>
      <c r="L2663" s="11"/>
      <c r="M2663" s="11"/>
      <c r="P2663" s="4"/>
      <c r="Q2663" s="4"/>
      <c r="R2663" s="4"/>
      <c r="S2663" s="4"/>
      <c r="T2663" s="4"/>
      <c r="U2663" s="4"/>
      <c r="V2663" s="4"/>
      <c r="W2663" s="4"/>
      <c r="X2663" s="4"/>
    </row>
    <row r="2664" spans="3:24" s="3" customFormat="1">
      <c r="C2664" s="11"/>
      <c r="E2664" s="11"/>
      <c r="F2664" s="11"/>
      <c r="G2664" s="11"/>
      <c r="H2664" s="209"/>
      <c r="I2664" s="210"/>
      <c r="J2664" s="210"/>
      <c r="K2664" s="11"/>
      <c r="L2664" s="11"/>
      <c r="M2664" s="11"/>
      <c r="P2664" s="4"/>
      <c r="Q2664" s="4"/>
      <c r="R2664" s="4"/>
      <c r="S2664" s="4"/>
      <c r="T2664" s="4"/>
      <c r="U2664" s="4"/>
      <c r="V2664" s="4"/>
      <c r="W2664" s="4"/>
      <c r="X2664" s="4"/>
    </row>
    <row r="2665" spans="3:24" s="3" customFormat="1">
      <c r="C2665" s="11"/>
      <c r="E2665" s="11"/>
      <c r="F2665" s="11"/>
      <c r="G2665" s="11"/>
      <c r="H2665" s="209"/>
      <c r="I2665" s="210"/>
      <c r="J2665" s="210"/>
      <c r="K2665" s="11"/>
      <c r="L2665" s="11"/>
      <c r="M2665" s="11"/>
      <c r="P2665" s="4"/>
      <c r="Q2665" s="4"/>
      <c r="R2665" s="4"/>
      <c r="S2665" s="4"/>
      <c r="T2665" s="4"/>
      <c r="U2665" s="4"/>
      <c r="V2665" s="4"/>
      <c r="W2665" s="4"/>
      <c r="X2665" s="4"/>
    </row>
    <row r="2666" spans="3:24" s="3" customFormat="1">
      <c r="C2666" s="11"/>
      <c r="E2666" s="11"/>
      <c r="F2666" s="11"/>
      <c r="G2666" s="11"/>
      <c r="H2666" s="209"/>
      <c r="I2666" s="210"/>
      <c r="J2666" s="210"/>
      <c r="K2666" s="11"/>
      <c r="L2666" s="11"/>
      <c r="M2666" s="11"/>
      <c r="P2666" s="4"/>
      <c r="Q2666" s="4"/>
      <c r="R2666" s="4"/>
      <c r="S2666" s="4"/>
      <c r="T2666" s="4"/>
      <c r="U2666" s="4"/>
      <c r="V2666" s="4"/>
      <c r="W2666" s="4"/>
      <c r="X2666" s="4"/>
    </row>
    <row r="2667" spans="3:24" s="3" customFormat="1">
      <c r="C2667" s="11"/>
      <c r="E2667" s="11"/>
      <c r="F2667" s="11"/>
      <c r="G2667" s="11"/>
      <c r="H2667" s="209"/>
      <c r="I2667" s="210"/>
      <c r="J2667" s="210"/>
      <c r="K2667" s="11"/>
      <c r="L2667" s="11"/>
      <c r="M2667" s="11"/>
      <c r="P2667" s="4"/>
      <c r="Q2667" s="4"/>
      <c r="R2667" s="4"/>
      <c r="S2667" s="4"/>
      <c r="T2667" s="4"/>
      <c r="U2667" s="4"/>
      <c r="V2667" s="4"/>
      <c r="W2667" s="4"/>
      <c r="X2667" s="4"/>
    </row>
    <row r="2668" spans="3:24" s="3" customFormat="1">
      <c r="C2668" s="11"/>
      <c r="E2668" s="11"/>
      <c r="F2668" s="11"/>
      <c r="G2668" s="11"/>
      <c r="H2668" s="209"/>
      <c r="I2668" s="210"/>
      <c r="J2668" s="210"/>
      <c r="K2668" s="11"/>
      <c r="L2668" s="11"/>
      <c r="M2668" s="11"/>
      <c r="P2668" s="4"/>
      <c r="Q2668" s="4"/>
      <c r="R2668" s="4"/>
      <c r="S2668" s="4"/>
      <c r="T2668" s="4"/>
      <c r="U2668" s="4"/>
      <c r="V2668" s="4"/>
      <c r="W2668" s="4"/>
      <c r="X2668" s="4"/>
    </row>
    <row r="2669" spans="3:24" s="3" customFormat="1">
      <c r="C2669" s="11"/>
      <c r="E2669" s="11"/>
      <c r="F2669" s="11"/>
      <c r="G2669" s="11"/>
      <c r="H2669" s="209"/>
      <c r="I2669" s="210"/>
      <c r="J2669" s="210"/>
      <c r="K2669" s="11"/>
      <c r="L2669" s="11"/>
      <c r="M2669" s="11"/>
      <c r="P2669" s="4"/>
      <c r="Q2669" s="4"/>
      <c r="R2669" s="4"/>
      <c r="S2669" s="4"/>
      <c r="T2669" s="4"/>
      <c r="U2669" s="4"/>
      <c r="V2669" s="4"/>
      <c r="W2669" s="4"/>
      <c r="X2669" s="4"/>
    </row>
    <row r="2670" spans="3:24" s="3" customFormat="1">
      <c r="C2670" s="11"/>
      <c r="E2670" s="11"/>
      <c r="F2670" s="11"/>
      <c r="G2670" s="11"/>
      <c r="H2670" s="209"/>
      <c r="I2670" s="210"/>
      <c r="J2670" s="210"/>
      <c r="K2670" s="11"/>
      <c r="L2670" s="11"/>
      <c r="M2670" s="11"/>
      <c r="P2670" s="4"/>
      <c r="Q2670" s="4"/>
      <c r="R2670" s="4"/>
      <c r="S2670" s="4"/>
      <c r="T2670" s="4"/>
      <c r="U2670" s="4"/>
      <c r="V2670" s="4"/>
      <c r="W2670" s="4"/>
      <c r="X2670" s="4"/>
    </row>
    <row r="2671" spans="3:24" s="3" customFormat="1">
      <c r="C2671" s="11"/>
      <c r="E2671" s="11"/>
      <c r="F2671" s="11"/>
      <c r="G2671" s="11"/>
      <c r="H2671" s="209"/>
      <c r="I2671" s="210"/>
      <c r="J2671" s="210"/>
      <c r="K2671" s="11"/>
      <c r="L2671" s="11"/>
      <c r="M2671" s="11"/>
      <c r="P2671" s="4"/>
      <c r="Q2671" s="4"/>
      <c r="R2671" s="4"/>
      <c r="S2671" s="4"/>
      <c r="T2671" s="4"/>
      <c r="U2671" s="4"/>
      <c r="V2671" s="4"/>
      <c r="W2671" s="4"/>
      <c r="X2671" s="4"/>
    </row>
    <row r="2672" spans="3:24" s="3" customFormat="1">
      <c r="C2672" s="11"/>
      <c r="E2672" s="11"/>
      <c r="F2672" s="11"/>
      <c r="G2672" s="11"/>
      <c r="H2672" s="209"/>
      <c r="I2672" s="210"/>
      <c r="J2672" s="210"/>
      <c r="K2672" s="11"/>
      <c r="L2672" s="11"/>
      <c r="M2672" s="11"/>
      <c r="P2672" s="4"/>
      <c r="Q2672" s="4"/>
      <c r="R2672" s="4"/>
      <c r="S2672" s="4"/>
      <c r="T2672" s="4"/>
      <c r="U2672" s="4"/>
      <c r="V2672" s="4"/>
      <c r="W2672" s="4"/>
      <c r="X2672" s="4"/>
    </row>
    <row r="2673" spans="3:24" s="3" customFormat="1">
      <c r="C2673" s="11"/>
      <c r="E2673" s="11"/>
      <c r="F2673" s="11"/>
      <c r="G2673" s="11"/>
      <c r="H2673" s="209"/>
      <c r="I2673" s="210"/>
      <c r="J2673" s="210"/>
      <c r="K2673" s="11"/>
      <c r="L2673" s="11"/>
      <c r="M2673" s="11"/>
      <c r="P2673" s="4"/>
      <c r="Q2673" s="4"/>
      <c r="R2673" s="4"/>
      <c r="S2673" s="4"/>
      <c r="T2673" s="4"/>
      <c r="U2673" s="4"/>
      <c r="V2673" s="4"/>
      <c r="W2673" s="4"/>
      <c r="X2673" s="4"/>
    </row>
    <row r="2674" spans="3:24" s="3" customFormat="1">
      <c r="C2674" s="11"/>
      <c r="E2674" s="11"/>
      <c r="F2674" s="11"/>
      <c r="G2674" s="11"/>
      <c r="H2674" s="209"/>
      <c r="I2674" s="210"/>
      <c r="J2674" s="210"/>
      <c r="K2674" s="11"/>
      <c r="L2674" s="11"/>
      <c r="M2674" s="11"/>
      <c r="P2674" s="4"/>
      <c r="Q2674" s="4"/>
      <c r="R2674" s="4"/>
      <c r="S2674" s="4"/>
      <c r="T2674" s="4"/>
      <c r="U2674" s="4"/>
      <c r="V2674" s="4"/>
      <c r="W2674" s="4"/>
      <c r="X2674" s="4"/>
    </row>
    <row r="2675" spans="3:24" s="3" customFormat="1">
      <c r="C2675" s="11"/>
      <c r="E2675" s="11"/>
      <c r="F2675" s="11"/>
      <c r="G2675" s="11"/>
      <c r="H2675" s="209"/>
      <c r="I2675" s="210"/>
      <c r="J2675" s="210"/>
      <c r="K2675" s="11"/>
      <c r="L2675" s="11"/>
      <c r="M2675" s="11"/>
      <c r="P2675" s="4"/>
      <c r="Q2675" s="4"/>
      <c r="R2675" s="4"/>
      <c r="S2675" s="4"/>
      <c r="T2675" s="4"/>
      <c r="U2675" s="4"/>
      <c r="V2675" s="4"/>
      <c r="W2675" s="4"/>
      <c r="X2675" s="4"/>
    </row>
    <row r="2676" spans="3:24" s="3" customFormat="1">
      <c r="C2676" s="11"/>
      <c r="E2676" s="11"/>
      <c r="F2676" s="11"/>
      <c r="G2676" s="11"/>
      <c r="H2676" s="209"/>
      <c r="I2676" s="210"/>
      <c r="J2676" s="210"/>
      <c r="K2676" s="11"/>
      <c r="L2676" s="11"/>
      <c r="M2676" s="11"/>
      <c r="P2676" s="4"/>
      <c r="Q2676" s="4"/>
      <c r="R2676" s="4"/>
      <c r="S2676" s="4"/>
      <c r="T2676" s="4"/>
      <c r="U2676" s="4"/>
      <c r="V2676" s="4"/>
      <c r="W2676" s="4"/>
      <c r="X2676" s="4"/>
    </row>
    <row r="2677" spans="3:24" s="3" customFormat="1">
      <c r="C2677" s="11"/>
      <c r="E2677" s="11"/>
      <c r="F2677" s="11"/>
      <c r="G2677" s="11"/>
      <c r="H2677" s="209"/>
      <c r="I2677" s="210"/>
      <c r="J2677" s="210"/>
      <c r="K2677" s="11"/>
      <c r="L2677" s="11"/>
      <c r="M2677" s="11"/>
      <c r="P2677" s="4"/>
      <c r="Q2677" s="4"/>
      <c r="R2677" s="4"/>
      <c r="S2677" s="4"/>
      <c r="T2677" s="4"/>
      <c r="U2677" s="4"/>
      <c r="V2677" s="4"/>
      <c r="W2677" s="4"/>
      <c r="X2677" s="4"/>
    </row>
    <row r="2678" spans="3:24" s="3" customFormat="1">
      <c r="C2678" s="11"/>
      <c r="E2678" s="11"/>
      <c r="F2678" s="11"/>
      <c r="G2678" s="11"/>
      <c r="H2678" s="209"/>
      <c r="I2678" s="210"/>
      <c r="J2678" s="210"/>
      <c r="K2678" s="11"/>
      <c r="L2678" s="11"/>
      <c r="M2678" s="11"/>
      <c r="P2678" s="4"/>
      <c r="Q2678" s="4"/>
      <c r="R2678" s="4"/>
      <c r="S2678" s="4"/>
      <c r="T2678" s="4"/>
      <c r="U2678" s="4"/>
      <c r="V2678" s="4"/>
      <c r="W2678" s="4"/>
      <c r="X2678" s="4"/>
    </row>
    <row r="2679" spans="3:24" s="3" customFormat="1">
      <c r="C2679" s="11"/>
      <c r="E2679" s="11"/>
      <c r="F2679" s="11"/>
      <c r="G2679" s="11"/>
      <c r="H2679" s="209"/>
      <c r="I2679" s="210"/>
      <c r="J2679" s="210"/>
      <c r="K2679" s="11"/>
      <c r="L2679" s="11"/>
      <c r="M2679" s="11"/>
      <c r="P2679" s="4"/>
      <c r="Q2679" s="4"/>
      <c r="R2679" s="4"/>
      <c r="S2679" s="4"/>
      <c r="T2679" s="4"/>
      <c r="U2679" s="4"/>
      <c r="V2679" s="4"/>
      <c r="W2679" s="4"/>
      <c r="X2679" s="4"/>
    </row>
    <row r="2680" spans="3:24" s="3" customFormat="1">
      <c r="C2680" s="11"/>
      <c r="E2680" s="11"/>
      <c r="F2680" s="11"/>
      <c r="G2680" s="11"/>
      <c r="H2680" s="209"/>
      <c r="I2680" s="210"/>
      <c r="J2680" s="210"/>
      <c r="K2680" s="11"/>
      <c r="L2680" s="11"/>
      <c r="M2680" s="11"/>
      <c r="P2680" s="4"/>
      <c r="Q2680" s="4"/>
      <c r="R2680" s="4"/>
      <c r="S2680" s="4"/>
      <c r="T2680" s="4"/>
      <c r="U2680" s="4"/>
      <c r="V2680" s="4"/>
      <c r="W2680" s="4"/>
      <c r="X2680" s="4"/>
    </row>
    <row r="2681" spans="3:24" s="3" customFormat="1">
      <c r="C2681" s="11"/>
      <c r="E2681" s="11"/>
      <c r="F2681" s="11"/>
      <c r="G2681" s="11"/>
      <c r="H2681" s="209"/>
      <c r="I2681" s="210"/>
      <c r="J2681" s="210"/>
      <c r="K2681" s="11"/>
      <c r="L2681" s="11"/>
      <c r="M2681" s="11"/>
      <c r="P2681" s="4"/>
      <c r="Q2681" s="4"/>
      <c r="R2681" s="4"/>
      <c r="S2681" s="4"/>
      <c r="T2681" s="4"/>
      <c r="U2681" s="4"/>
      <c r="V2681" s="4"/>
      <c r="W2681" s="4"/>
      <c r="X2681" s="4"/>
    </row>
    <row r="2682" spans="3:24" s="3" customFormat="1">
      <c r="C2682" s="11"/>
      <c r="E2682" s="11"/>
      <c r="F2682" s="11"/>
      <c r="G2682" s="11"/>
      <c r="H2682" s="209"/>
      <c r="I2682" s="210"/>
      <c r="J2682" s="210"/>
      <c r="K2682" s="11"/>
      <c r="L2682" s="11"/>
      <c r="M2682" s="11"/>
      <c r="P2682" s="4"/>
      <c r="Q2682" s="4"/>
      <c r="R2682" s="4"/>
      <c r="S2682" s="4"/>
      <c r="T2682" s="4"/>
      <c r="U2682" s="4"/>
      <c r="V2682" s="4"/>
      <c r="W2682" s="4"/>
      <c r="X2682" s="4"/>
    </row>
    <row r="2683" spans="3:24" s="3" customFormat="1">
      <c r="C2683" s="11"/>
      <c r="E2683" s="11"/>
      <c r="F2683" s="11"/>
      <c r="G2683" s="11"/>
      <c r="H2683" s="209"/>
      <c r="I2683" s="210"/>
      <c r="J2683" s="210"/>
      <c r="K2683" s="11"/>
      <c r="L2683" s="11"/>
      <c r="M2683" s="11"/>
      <c r="P2683" s="4"/>
      <c r="Q2683" s="4"/>
      <c r="R2683" s="4"/>
      <c r="S2683" s="4"/>
      <c r="T2683" s="4"/>
      <c r="U2683" s="4"/>
      <c r="V2683" s="4"/>
      <c r="W2683" s="4"/>
      <c r="X2683" s="4"/>
    </row>
    <row r="2684" spans="3:24" s="3" customFormat="1">
      <c r="C2684" s="11"/>
      <c r="E2684" s="11"/>
      <c r="F2684" s="11"/>
      <c r="G2684" s="11"/>
      <c r="H2684" s="209"/>
      <c r="I2684" s="210"/>
      <c r="J2684" s="210"/>
      <c r="K2684" s="11"/>
      <c r="L2684" s="11"/>
      <c r="M2684" s="11"/>
      <c r="P2684" s="4"/>
      <c r="Q2684" s="4"/>
      <c r="R2684" s="4"/>
      <c r="S2684" s="4"/>
      <c r="T2684" s="4"/>
      <c r="U2684" s="4"/>
      <c r="V2684" s="4"/>
      <c r="W2684" s="4"/>
      <c r="X2684" s="4"/>
    </row>
    <row r="2685" spans="3:24" s="3" customFormat="1">
      <c r="C2685" s="11"/>
      <c r="E2685" s="11"/>
      <c r="F2685" s="11"/>
      <c r="G2685" s="11"/>
      <c r="H2685" s="209"/>
      <c r="I2685" s="210"/>
      <c r="J2685" s="210"/>
      <c r="K2685" s="11"/>
      <c r="L2685" s="11"/>
      <c r="M2685" s="11"/>
      <c r="P2685" s="4"/>
      <c r="Q2685" s="4"/>
      <c r="R2685" s="4"/>
      <c r="S2685" s="4"/>
      <c r="T2685" s="4"/>
      <c r="U2685" s="4"/>
      <c r="V2685" s="4"/>
      <c r="W2685" s="4"/>
      <c r="X2685" s="4"/>
    </row>
    <row r="2686" spans="3:24" s="3" customFormat="1">
      <c r="C2686" s="11"/>
      <c r="E2686" s="11"/>
      <c r="F2686" s="11"/>
      <c r="G2686" s="11"/>
      <c r="H2686" s="209"/>
      <c r="I2686" s="210"/>
      <c r="J2686" s="210"/>
      <c r="K2686" s="11"/>
      <c r="L2686" s="11"/>
      <c r="M2686" s="11"/>
      <c r="P2686" s="4"/>
      <c r="Q2686" s="4"/>
      <c r="R2686" s="4"/>
      <c r="S2686" s="4"/>
      <c r="T2686" s="4"/>
      <c r="U2686" s="4"/>
      <c r="V2686" s="4"/>
      <c r="W2686" s="4"/>
      <c r="X2686" s="4"/>
    </row>
    <row r="2687" spans="3:24" s="3" customFormat="1">
      <c r="C2687" s="11"/>
      <c r="E2687" s="11"/>
      <c r="F2687" s="11"/>
      <c r="G2687" s="11"/>
      <c r="H2687" s="209"/>
      <c r="I2687" s="210"/>
      <c r="J2687" s="210"/>
      <c r="K2687" s="11"/>
      <c r="L2687" s="11"/>
      <c r="M2687" s="11"/>
      <c r="P2687" s="4"/>
      <c r="Q2687" s="4"/>
      <c r="R2687" s="4"/>
      <c r="S2687" s="4"/>
      <c r="T2687" s="4"/>
      <c r="U2687" s="4"/>
      <c r="V2687" s="4"/>
      <c r="W2687" s="4"/>
      <c r="X2687" s="4"/>
    </row>
    <row r="2688" spans="3:24" s="3" customFormat="1">
      <c r="C2688" s="11"/>
      <c r="E2688" s="11"/>
      <c r="F2688" s="11"/>
      <c r="G2688" s="11"/>
      <c r="H2688" s="209"/>
      <c r="I2688" s="210"/>
      <c r="J2688" s="210"/>
      <c r="K2688" s="11"/>
      <c r="L2688" s="11"/>
      <c r="M2688" s="11"/>
      <c r="P2688" s="4"/>
      <c r="Q2688" s="4"/>
      <c r="R2688" s="4"/>
      <c r="S2688" s="4"/>
      <c r="T2688" s="4"/>
      <c r="U2688" s="4"/>
      <c r="V2688" s="4"/>
      <c r="W2688" s="4"/>
      <c r="X2688" s="4"/>
    </row>
    <row r="2689" spans="3:24" s="3" customFormat="1">
      <c r="C2689" s="11"/>
      <c r="E2689" s="11"/>
      <c r="F2689" s="11"/>
      <c r="G2689" s="11"/>
      <c r="H2689" s="209"/>
      <c r="I2689" s="210"/>
      <c r="J2689" s="210"/>
      <c r="K2689" s="11"/>
      <c r="L2689" s="11"/>
      <c r="M2689" s="11"/>
      <c r="P2689" s="4"/>
      <c r="Q2689" s="4"/>
      <c r="R2689" s="4"/>
      <c r="S2689" s="4"/>
      <c r="T2689" s="4"/>
      <c r="U2689" s="4"/>
      <c r="V2689" s="4"/>
      <c r="W2689" s="4"/>
      <c r="X2689" s="4"/>
    </row>
    <row r="2690" spans="3:24" s="3" customFormat="1">
      <c r="C2690" s="11"/>
      <c r="E2690" s="11"/>
      <c r="F2690" s="11"/>
      <c r="G2690" s="11"/>
      <c r="H2690" s="209"/>
      <c r="I2690" s="210"/>
      <c r="J2690" s="210"/>
      <c r="K2690" s="11"/>
      <c r="L2690" s="11"/>
      <c r="M2690" s="11"/>
      <c r="P2690" s="4"/>
      <c r="Q2690" s="4"/>
      <c r="R2690" s="4"/>
      <c r="S2690" s="4"/>
      <c r="T2690" s="4"/>
      <c r="U2690" s="4"/>
      <c r="V2690" s="4"/>
      <c r="W2690" s="4"/>
      <c r="X2690" s="4"/>
    </row>
    <row r="2691" spans="3:24" s="3" customFormat="1">
      <c r="C2691" s="11"/>
      <c r="E2691" s="11"/>
      <c r="F2691" s="11"/>
      <c r="G2691" s="11"/>
      <c r="H2691" s="209"/>
      <c r="I2691" s="210"/>
      <c r="J2691" s="210"/>
      <c r="K2691" s="11"/>
      <c r="L2691" s="11"/>
      <c r="M2691" s="11"/>
      <c r="P2691" s="4"/>
      <c r="Q2691" s="4"/>
      <c r="R2691" s="4"/>
      <c r="S2691" s="4"/>
      <c r="T2691" s="4"/>
      <c r="U2691" s="4"/>
      <c r="V2691" s="4"/>
      <c r="W2691" s="4"/>
      <c r="X2691" s="4"/>
    </row>
    <row r="2692" spans="3:24" s="3" customFormat="1">
      <c r="C2692" s="11"/>
      <c r="E2692" s="11"/>
      <c r="F2692" s="11"/>
      <c r="G2692" s="11"/>
      <c r="H2692" s="209"/>
      <c r="I2692" s="210"/>
      <c r="J2692" s="210"/>
      <c r="K2692" s="11"/>
      <c r="L2692" s="11"/>
      <c r="M2692" s="11"/>
      <c r="P2692" s="4"/>
      <c r="Q2692" s="4"/>
      <c r="R2692" s="4"/>
      <c r="S2692" s="4"/>
      <c r="T2692" s="4"/>
      <c r="U2692" s="4"/>
      <c r="V2692" s="4"/>
      <c r="W2692" s="4"/>
      <c r="X2692" s="4"/>
    </row>
    <row r="2693" spans="3:24" s="3" customFormat="1">
      <c r="C2693" s="11"/>
      <c r="E2693" s="11"/>
      <c r="F2693" s="11"/>
      <c r="G2693" s="11"/>
      <c r="H2693" s="209"/>
      <c r="I2693" s="210"/>
      <c r="J2693" s="210"/>
      <c r="K2693" s="11"/>
      <c r="L2693" s="11"/>
      <c r="M2693" s="11"/>
      <c r="P2693" s="4"/>
      <c r="Q2693" s="4"/>
      <c r="R2693" s="4"/>
      <c r="S2693" s="4"/>
      <c r="T2693" s="4"/>
      <c r="U2693" s="4"/>
      <c r="V2693" s="4"/>
      <c r="W2693" s="4"/>
      <c r="X2693" s="4"/>
    </row>
    <row r="2694" spans="3:24" s="3" customFormat="1">
      <c r="C2694" s="11"/>
      <c r="E2694" s="11"/>
      <c r="F2694" s="11"/>
      <c r="G2694" s="11"/>
      <c r="H2694" s="209"/>
      <c r="I2694" s="210"/>
      <c r="J2694" s="210"/>
      <c r="K2694" s="11"/>
      <c r="L2694" s="11"/>
      <c r="M2694" s="11"/>
      <c r="P2694" s="4"/>
      <c r="Q2694" s="4"/>
      <c r="R2694" s="4"/>
      <c r="S2694" s="4"/>
      <c r="T2694" s="4"/>
      <c r="U2694" s="4"/>
      <c r="V2694" s="4"/>
      <c r="W2694" s="4"/>
      <c r="X2694" s="4"/>
    </row>
    <row r="2695" spans="3:24" s="3" customFormat="1">
      <c r="C2695" s="11"/>
      <c r="E2695" s="11"/>
      <c r="F2695" s="11"/>
      <c r="G2695" s="11"/>
      <c r="H2695" s="209"/>
      <c r="I2695" s="210"/>
      <c r="J2695" s="210"/>
      <c r="K2695" s="11"/>
      <c r="L2695" s="11"/>
      <c r="M2695" s="11"/>
      <c r="P2695" s="4"/>
      <c r="Q2695" s="4"/>
      <c r="R2695" s="4"/>
      <c r="S2695" s="4"/>
      <c r="T2695" s="4"/>
      <c r="U2695" s="4"/>
      <c r="V2695" s="4"/>
      <c r="W2695" s="4"/>
      <c r="X2695" s="4"/>
    </row>
    <row r="2696" spans="3:24" s="3" customFormat="1">
      <c r="C2696" s="11"/>
      <c r="E2696" s="11"/>
      <c r="F2696" s="11"/>
      <c r="G2696" s="11"/>
      <c r="H2696" s="209"/>
      <c r="I2696" s="210"/>
      <c r="J2696" s="210"/>
      <c r="K2696" s="11"/>
      <c r="L2696" s="11"/>
      <c r="M2696" s="11"/>
      <c r="P2696" s="4"/>
      <c r="Q2696" s="4"/>
      <c r="R2696" s="4"/>
      <c r="S2696" s="4"/>
      <c r="T2696" s="4"/>
      <c r="U2696" s="4"/>
      <c r="V2696" s="4"/>
      <c r="W2696" s="4"/>
      <c r="X2696" s="4"/>
    </row>
    <row r="2697" spans="3:24" s="3" customFormat="1">
      <c r="C2697" s="11"/>
      <c r="E2697" s="11"/>
      <c r="F2697" s="11"/>
      <c r="G2697" s="11"/>
      <c r="H2697" s="209"/>
      <c r="I2697" s="210"/>
      <c r="J2697" s="210"/>
      <c r="K2697" s="11"/>
      <c r="L2697" s="11"/>
      <c r="M2697" s="11"/>
      <c r="P2697" s="4"/>
      <c r="Q2697" s="4"/>
      <c r="R2697" s="4"/>
      <c r="S2697" s="4"/>
      <c r="T2697" s="4"/>
      <c r="U2697" s="4"/>
      <c r="V2697" s="4"/>
      <c r="W2697" s="4"/>
      <c r="X2697" s="4"/>
    </row>
    <row r="2698" spans="3:24" s="3" customFormat="1">
      <c r="C2698" s="11"/>
      <c r="E2698" s="11"/>
      <c r="F2698" s="11"/>
      <c r="G2698" s="11"/>
      <c r="H2698" s="209"/>
      <c r="I2698" s="210"/>
      <c r="J2698" s="210"/>
      <c r="K2698" s="11"/>
      <c r="L2698" s="11"/>
      <c r="M2698" s="11"/>
      <c r="P2698" s="4"/>
      <c r="Q2698" s="4"/>
      <c r="R2698" s="4"/>
      <c r="S2698" s="4"/>
      <c r="T2698" s="4"/>
      <c r="U2698" s="4"/>
      <c r="V2698" s="4"/>
      <c r="W2698" s="4"/>
      <c r="X2698" s="4"/>
    </row>
    <row r="2699" spans="3:24" s="3" customFormat="1">
      <c r="C2699" s="11"/>
      <c r="E2699" s="11"/>
      <c r="F2699" s="11"/>
      <c r="G2699" s="11"/>
      <c r="H2699" s="209"/>
      <c r="I2699" s="210"/>
      <c r="J2699" s="210"/>
      <c r="K2699" s="11"/>
      <c r="L2699" s="11"/>
      <c r="M2699" s="11"/>
      <c r="P2699" s="4"/>
      <c r="Q2699" s="4"/>
      <c r="R2699" s="4"/>
      <c r="S2699" s="4"/>
      <c r="T2699" s="4"/>
      <c r="U2699" s="4"/>
      <c r="V2699" s="4"/>
      <c r="W2699" s="4"/>
      <c r="X2699" s="4"/>
    </row>
    <row r="2700" spans="3:24" s="3" customFormat="1">
      <c r="C2700" s="11"/>
      <c r="E2700" s="11"/>
      <c r="F2700" s="11"/>
      <c r="G2700" s="11"/>
      <c r="H2700" s="209"/>
      <c r="I2700" s="210"/>
      <c r="J2700" s="210"/>
      <c r="K2700" s="11"/>
      <c r="L2700" s="11"/>
      <c r="M2700" s="11"/>
      <c r="P2700" s="4"/>
      <c r="Q2700" s="4"/>
      <c r="R2700" s="4"/>
      <c r="S2700" s="4"/>
      <c r="T2700" s="4"/>
      <c r="U2700" s="4"/>
      <c r="V2700" s="4"/>
      <c r="W2700" s="4"/>
      <c r="X2700" s="4"/>
    </row>
    <row r="2701" spans="3:24" s="3" customFormat="1">
      <c r="C2701" s="11"/>
      <c r="E2701" s="11"/>
      <c r="F2701" s="11"/>
      <c r="G2701" s="11"/>
      <c r="H2701" s="209"/>
      <c r="I2701" s="210"/>
      <c r="J2701" s="210"/>
      <c r="K2701" s="11"/>
      <c r="L2701" s="11"/>
      <c r="M2701" s="11"/>
      <c r="P2701" s="4"/>
      <c r="Q2701" s="4"/>
      <c r="R2701" s="4"/>
      <c r="S2701" s="4"/>
      <c r="T2701" s="4"/>
      <c r="U2701" s="4"/>
      <c r="V2701" s="4"/>
      <c r="W2701" s="4"/>
      <c r="X2701" s="4"/>
    </row>
    <row r="2702" spans="3:24" s="3" customFormat="1">
      <c r="C2702" s="11"/>
      <c r="E2702" s="11"/>
      <c r="F2702" s="11"/>
      <c r="G2702" s="11"/>
      <c r="H2702" s="209"/>
      <c r="I2702" s="210"/>
      <c r="J2702" s="210"/>
      <c r="K2702" s="11"/>
      <c r="L2702" s="11"/>
      <c r="M2702" s="11"/>
      <c r="P2702" s="4"/>
      <c r="Q2702" s="4"/>
      <c r="R2702" s="4"/>
      <c r="S2702" s="4"/>
      <c r="T2702" s="4"/>
      <c r="U2702" s="4"/>
      <c r="V2702" s="4"/>
      <c r="W2702" s="4"/>
      <c r="X2702" s="4"/>
    </row>
    <row r="2703" spans="3:24" s="3" customFormat="1">
      <c r="C2703" s="11"/>
      <c r="E2703" s="11"/>
      <c r="F2703" s="11"/>
      <c r="G2703" s="11"/>
      <c r="H2703" s="209"/>
      <c r="I2703" s="210"/>
      <c r="J2703" s="210"/>
      <c r="K2703" s="11"/>
      <c r="L2703" s="11"/>
      <c r="M2703" s="11"/>
      <c r="P2703" s="4"/>
      <c r="Q2703" s="4"/>
      <c r="R2703" s="4"/>
      <c r="S2703" s="4"/>
      <c r="T2703" s="4"/>
      <c r="U2703" s="4"/>
      <c r="V2703" s="4"/>
      <c r="W2703" s="4"/>
      <c r="X2703" s="4"/>
    </row>
    <row r="2704" spans="3:24" s="3" customFormat="1">
      <c r="C2704" s="11"/>
      <c r="E2704" s="11"/>
      <c r="F2704" s="11"/>
      <c r="G2704" s="11"/>
      <c r="H2704" s="209"/>
      <c r="I2704" s="210"/>
      <c r="J2704" s="210"/>
      <c r="K2704" s="11"/>
      <c r="L2704" s="11"/>
      <c r="M2704" s="11"/>
      <c r="P2704" s="4"/>
      <c r="Q2704" s="4"/>
      <c r="R2704" s="4"/>
      <c r="S2704" s="4"/>
      <c r="T2704" s="4"/>
      <c r="U2704" s="4"/>
      <c r="V2704" s="4"/>
      <c r="W2704" s="4"/>
      <c r="X2704" s="4"/>
    </row>
    <row r="2705" spans="3:24" s="3" customFormat="1">
      <c r="C2705" s="11"/>
      <c r="E2705" s="11"/>
      <c r="F2705" s="11"/>
      <c r="G2705" s="11"/>
      <c r="H2705" s="209"/>
      <c r="I2705" s="210"/>
      <c r="J2705" s="210"/>
      <c r="K2705" s="11"/>
      <c r="L2705" s="11"/>
      <c r="M2705" s="11"/>
      <c r="P2705" s="4"/>
      <c r="Q2705" s="4"/>
      <c r="R2705" s="4"/>
      <c r="S2705" s="4"/>
      <c r="T2705" s="4"/>
      <c r="U2705" s="4"/>
      <c r="V2705" s="4"/>
      <c r="W2705" s="4"/>
      <c r="X2705" s="4"/>
    </row>
    <row r="2706" spans="3:24" s="3" customFormat="1">
      <c r="C2706" s="11"/>
      <c r="E2706" s="11"/>
      <c r="F2706" s="11"/>
      <c r="G2706" s="11"/>
      <c r="H2706" s="209"/>
      <c r="I2706" s="210"/>
      <c r="J2706" s="210"/>
      <c r="K2706" s="11"/>
      <c r="L2706" s="11"/>
      <c r="M2706" s="11"/>
      <c r="P2706" s="4"/>
      <c r="Q2706" s="4"/>
      <c r="R2706" s="4"/>
      <c r="S2706" s="4"/>
      <c r="T2706" s="4"/>
      <c r="U2706" s="4"/>
      <c r="V2706" s="4"/>
      <c r="W2706" s="4"/>
      <c r="X2706" s="4"/>
    </row>
    <row r="2707" spans="3:24" s="3" customFormat="1">
      <c r="C2707" s="11"/>
      <c r="E2707" s="11"/>
      <c r="F2707" s="11"/>
      <c r="G2707" s="11"/>
      <c r="H2707" s="209"/>
      <c r="I2707" s="210"/>
      <c r="J2707" s="210"/>
      <c r="K2707" s="11"/>
      <c r="L2707" s="11"/>
      <c r="M2707" s="11"/>
      <c r="P2707" s="4"/>
      <c r="Q2707" s="4"/>
      <c r="R2707" s="4"/>
      <c r="S2707" s="4"/>
      <c r="T2707" s="4"/>
      <c r="U2707" s="4"/>
      <c r="V2707" s="4"/>
      <c r="W2707" s="4"/>
      <c r="X2707" s="4"/>
    </row>
    <row r="2708" spans="3:24" s="3" customFormat="1">
      <c r="C2708" s="11"/>
      <c r="E2708" s="11"/>
      <c r="F2708" s="11"/>
      <c r="G2708" s="11"/>
      <c r="H2708" s="209"/>
      <c r="I2708" s="210"/>
      <c r="J2708" s="210"/>
      <c r="K2708" s="11"/>
      <c r="L2708" s="11"/>
      <c r="M2708" s="11"/>
      <c r="P2708" s="4"/>
      <c r="Q2708" s="4"/>
      <c r="R2708" s="4"/>
      <c r="S2708" s="4"/>
      <c r="T2708" s="4"/>
      <c r="U2708" s="4"/>
      <c r="V2708" s="4"/>
      <c r="W2708" s="4"/>
      <c r="X2708" s="4"/>
    </row>
    <row r="2709" spans="3:24" s="3" customFormat="1">
      <c r="C2709" s="11"/>
      <c r="E2709" s="11"/>
      <c r="F2709" s="11"/>
      <c r="G2709" s="11"/>
      <c r="H2709" s="209"/>
      <c r="I2709" s="210"/>
      <c r="J2709" s="210"/>
      <c r="K2709" s="11"/>
      <c r="L2709" s="11"/>
      <c r="M2709" s="11"/>
      <c r="P2709" s="4"/>
      <c r="Q2709" s="4"/>
      <c r="R2709" s="4"/>
      <c r="S2709" s="4"/>
      <c r="T2709" s="4"/>
      <c r="U2709" s="4"/>
      <c r="V2709" s="4"/>
      <c r="W2709" s="4"/>
      <c r="X2709" s="4"/>
    </row>
    <row r="2710" spans="3:24" s="3" customFormat="1">
      <c r="C2710" s="11"/>
      <c r="E2710" s="11"/>
      <c r="F2710" s="11"/>
      <c r="G2710" s="11"/>
      <c r="H2710" s="209"/>
      <c r="I2710" s="210"/>
      <c r="J2710" s="210"/>
      <c r="K2710" s="11"/>
      <c r="L2710" s="11"/>
      <c r="M2710" s="11"/>
      <c r="P2710" s="4"/>
      <c r="Q2710" s="4"/>
      <c r="R2710" s="4"/>
      <c r="S2710" s="4"/>
      <c r="T2710" s="4"/>
      <c r="U2710" s="4"/>
      <c r="V2710" s="4"/>
      <c r="W2710" s="4"/>
      <c r="X2710" s="4"/>
    </row>
    <row r="2711" spans="3:24" s="3" customFormat="1">
      <c r="C2711" s="11"/>
      <c r="E2711" s="11"/>
      <c r="F2711" s="11"/>
      <c r="G2711" s="11"/>
      <c r="H2711" s="209"/>
      <c r="I2711" s="210"/>
      <c r="J2711" s="210"/>
      <c r="K2711" s="11"/>
      <c r="L2711" s="11"/>
      <c r="M2711" s="11"/>
      <c r="P2711" s="4"/>
      <c r="Q2711" s="4"/>
      <c r="R2711" s="4"/>
      <c r="S2711" s="4"/>
      <c r="T2711" s="4"/>
      <c r="U2711" s="4"/>
      <c r="V2711" s="4"/>
      <c r="W2711" s="4"/>
      <c r="X2711" s="4"/>
    </row>
    <row r="2712" spans="3:24" s="3" customFormat="1">
      <c r="C2712" s="11"/>
      <c r="E2712" s="11"/>
      <c r="F2712" s="11"/>
      <c r="G2712" s="11"/>
      <c r="H2712" s="209"/>
      <c r="I2712" s="210"/>
      <c r="J2712" s="210"/>
      <c r="K2712" s="11"/>
      <c r="L2712" s="11"/>
      <c r="M2712" s="11"/>
      <c r="P2712" s="4"/>
      <c r="Q2712" s="4"/>
      <c r="R2712" s="4"/>
      <c r="S2712" s="4"/>
      <c r="T2712" s="4"/>
      <c r="U2712" s="4"/>
      <c r="V2712" s="4"/>
      <c r="W2712" s="4"/>
      <c r="X2712" s="4"/>
    </row>
    <row r="2713" spans="3:24" s="3" customFormat="1">
      <c r="C2713" s="11"/>
      <c r="E2713" s="11"/>
      <c r="F2713" s="11"/>
      <c r="G2713" s="11"/>
      <c r="H2713" s="209"/>
      <c r="I2713" s="210"/>
      <c r="J2713" s="210"/>
      <c r="K2713" s="11"/>
      <c r="L2713" s="11"/>
      <c r="M2713" s="11"/>
      <c r="P2713" s="4"/>
      <c r="Q2713" s="4"/>
      <c r="R2713" s="4"/>
      <c r="S2713" s="4"/>
      <c r="T2713" s="4"/>
      <c r="U2713" s="4"/>
      <c r="V2713" s="4"/>
      <c r="W2713" s="4"/>
      <c r="X2713" s="4"/>
    </row>
    <row r="2714" spans="3:24" s="3" customFormat="1">
      <c r="C2714" s="11"/>
      <c r="E2714" s="11"/>
      <c r="F2714" s="11"/>
      <c r="G2714" s="11"/>
      <c r="H2714" s="209"/>
      <c r="I2714" s="210"/>
      <c r="J2714" s="210"/>
      <c r="K2714" s="11"/>
      <c r="L2714" s="11"/>
      <c r="M2714" s="11"/>
      <c r="P2714" s="4"/>
      <c r="Q2714" s="4"/>
      <c r="R2714" s="4"/>
      <c r="S2714" s="4"/>
      <c r="T2714" s="4"/>
      <c r="U2714" s="4"/>
      <c r="V2714" s="4"/>
      <c r="W2714" s="4"/>
      <c r="X2714" s="4"/>
    </row>
    <row r="2715" spans="3:24" s="3" customFormat="1">
      <c r="C2715" s="11"/>
      <c r="E2715" s="11"/>
      <c r="F2715" s="11"/>
      <c r="G2715" s="11"/>
      <c r="H2715" s="209"/>
      <c r="I2715" s="210"/>
      <c r="J2715" s="210"/>
      <c r="K2715" s="11"/>
      <c r="L2715" s="11"/>
      <c r="M2715" s="11"/>
      <c r="P2715" s="4"/>
      <c r="Q2715" s="4"/>
      <c r="R2715" s="4"/>
      <c r="S2715" s="4"/>
      <c r="T2715" s="4"/>
      <c r="U2715" s="4"/>
      <c r="V2715" s="4"/>
      <c r="W2715" s="4"/>
      <c r="X2715" s="4"/>
    </row>
    <row r="2716" spans="3:24" s="3" customFormat="1">
      <c r="C2716" s="11"/>
      <c r="E2716" s="11"/>
      <c r="F2716" s="11"/>
      <c r="G2716" s="11"/>
      <c r="H2716" s="209"/>
      <c r="I2716" s="210"/>
      <c r="J2716" s="210"/>
      <c r="K2716" s="11"/>
      <c r="L2716" s="11"/>
      <c r="M2716" s="11"/>
      <c r="P2716" s="4"/>
      <c r="Q2716" s="4"/>
      <c r="R2716" s="4"/>
      <c r="S2716" s="4"/>
      <c r="T2716" s="4"/>
      <c r="U2716" s="4"/>
      <c r="V2716" s="4"/>
      <c r="W2716" s="4"/>
      <c r="X2716" s="4"/>
    </row>
    <row r="2717" spans="3:24" s="3" customFormat="1">
      <c r="C2717" s="11"/>
      <c r="E2717" s="11"/>
      <c r="F2717" s="11"/>
      <c r="G2717" s="11"/>
      <c r="H2717" s="209"/>
      <c r="I2717" s="210"/>
      <c r="J2717" s="210"/>
      <c r="K2717" s="11"/>
      <c r="L2717" s="11"/>
      <c r="M2717" s="11"/>
      <c r="P2717" s="4"/>
      <c r="Q2717" s="4"/>
      <c r="R2717" s="4"/>
      <c r="S2717" s="4"/>
      <c r="T2717" s="4"/>
      <c r="U2717" s="4"/>
      <c r="V2717" s="4"/>
      <c r="W2717" s="4"/>
      <c r="X2717" s="4"/>
    </row>
    <row r="2718" spans="3:24" s="3" customFormat="1">
      <c r="C2718" s="11"/>
      <c r="E2718" s="11"/>
      <c r="F2718" s="11"/>
      <c r="G2718" s="11"/>
      <c r="H2718" s="209"/>
      <c r="I2718" s="210"/>
      <c r="J2718" s="210"/>
      <c r="K2718" s="11"/>
      <c r="L2718" s="11"/>
      <c r="M2718" s="11"/>
      <c r="P2718" s="4"/>
      <c r="Q2718" s="4"/>
      <c r="R2718" s="4"/>
      <c r="S2718" s="4"/>
      <c r="T2718" s="4"/>
      <c r="U2718" s="4"/>
      <c r="V2718" s="4"/>
      <c r="W2718" s="4"/>
      <c r="X2718" s="4"/>
    </row>
    <row r="2719" spans="3:24" s="3" customFormat="1">
      <c r="C2719" s="11"/>
      <c r="E2719" s="11"/>
      <c r="F2719" s="11"/>
      <c r="G2719" s="11"/>
      <c r="H2719" s="209"/>
      <c r="I2719" s="210"/>
      <c r="J2719" s="210"/>
      <c r="K2719" s="11"/>
      <c r="L2719" s="11"/>
      <c r="M2719" s="11"/>
      <c r="P2719" s="4"/>
      <c r="Q2719" s="4"/>
      <c r="R2719" s="4"/>
      <c r="S2719" s="4"/>
      <c r="T2719" s="4"/>
      <c r="U2719" s="4"/>
      <c r="V2719" s="4"/>
      <c r="W2719" s="4"/>
      <c r="X2719" s="4"/>
    </row>
    <row r="2720" spans="3:24" s="3" customFormat="1">
      <c r="C2720" s="11"/>
      <c r="E2720" s="11"/>
      <c r="F2720" s="11"/>
      <c r="G2720" s="11"/>
      <c r="H2720" s="209"/>
      <c r="I2720" s="210"/>
      <c r="J2720" s="210"/>
      <c r="K2720" s="11"/>
      <c r="L2720" s="11"/>
      <c r="M2720" s="11"/>
      <c r="P2720" s="4"/>
      <c r="Q2720" s="4"/>
      <c r="R2720" s="4"/>
      <c r="S2720" s="4"/>
      <c r="T2720" s="4"/>
      <c r="U2720" s="4"/>
      <c r="V2720" s="4"/>
      <c r="W2720" s="4"/>
      <c r="X2720" s="4"/>
    </row>
    <row r="2721" spans="3:24" s="3" customFormat="1">
      <c r="C2721" s="11"/>
      <c r="E2721" s="11"/>
      <c r="F2721" s="11"/>
      <c r="G2721" s="11"/>
      <c r="H2721" s="209"/>
      <c r="I2721" s="210"/>
      <c r="J2721" s="210"/>
      <c r="K2721" s="11"/>
      <c r="L2721" s="11"/>
      <c r="M2721" s="11"/>
      <c r="P2721" s="4"/>
      <c r="Q2721" s="4"/>
      <c r="R2721" s="4"/>
      <c r="S2721" s="4"/>
      <c r="T2721" s="4"/>
      <c r="U2721" s="4"/>
      <c r="V2721" s="4"/>
      <c r="W2721" s="4"/>
      <c r="X2721" s="4"/>
    </row>
    <row r="2722" spans="3:24" s="3" customFormat="1">
      <c r="C2722" s="11"/>
      <c r="E2722" s="11"/>
      <c r="F2722" s="11"/>
      <c r="G2722" s="11"/>
      <c r="H2722" s="209"/>
      <c r="I2722" s="210"/>
      <c r="J2722" s="210"/>
      <c r="K2722" s="11"/>
      <c r="L2722" s="11"/>
      <c r="M2722" s="11"/>
      <c r="P2722" s="4"/>
      <c r="Q2722" s="4"/>
      <c r="R2722" s="4"/>
      <c r="S2722" s="4"/>
      <c r="T2722" s="4"/>
      <c r="U2722" s="4"/>
      <c r="V2722" s="4"/>
      <c r="W2722" s="4"/>
      <c r="X2722" s="4"/>
    </row>
    <row r="2723" spans="3:24" s="3" customFormat="1">
      <c r="C2723" s="11"/>
      <c r="E2723" s="11"/>
      <c r="F2723" s="11"/>
      <c r="G2723" s="11"/>
      <c r="H2723" s="209"/>
      <c r="I2723" s="210"/>
      <c r="J2723" s="210"/>
      <c r="K2723" s="11"/>
      <c r="L2723" s="11"/>
      <c r="M2723" s="11"/>
      <c r="P2723" s="4"/>
      <c r="Q2723" s="4"/>
      <c r="R2723" s="4"/>
      <c r="S2723" s="4"/>
      <c r="T2723" s="4"/>
      <c r="U2723" s="4"/>
      <c r="V2723" s="4"/>
      <c r="W2723" s="4"/>
      <c r="X2723" s="4"/>
    </row>
    <row r="2724" spans="3:24" s="3" customFormat="1">
      <c r="C2724" s="11"/>
      <c r="E2724" s="11"/>
      <c r="F2724" s="11"/>
      <c r="G2724" s="11"/>
      <c r="H2724" s="209"/>
      <c r="I2724" s="210"/>
      <c r="J2724" s="210"/>
      <c r="K2724" s="11"/>
      <c r="L2724" s="11"/>
      <c r="M2724" s="11"/>
      <c r="P2724" s="4"/>
      <c r="Q2724" s="4"/>
      <c r="R2724" s="4"/>
      <c r="S2724" s="4"/>
      <c r="T2724" s="4"/>
      <c r="U2724" s="4"/>
      <c r="V2724" s="4"/>
      <c r="W2724" s="4"/>
      <c r="X2724" s="4"/>
    </row>
    <row r="2725" spans="3:24" s="3" customFormat="1">
      <c r="C2725" s="11"/>
      <c r="E2725" s="11"/>
      <c r="F2725" s="11"/>
      <c r="G2725" s="11"/>
      <c r="H2725" s="209"/>
      <c r="I2725" s="210"/>
      <c r="J2725" s="210"/>
      <c r="K2725" s="11"/>
      <c r="L2725" s="11"/>
      <c r="M2725" s="11"/>
      <c r="P2725" s="4"/>
      <c r="Q2725" s="4"/>
      <c r="R2725" s="4"/>
      <c r="S2725" s="4"/>
      <c r="T2725" s="4"/>
      <c r="U2725" s="4"/>
      <c r="V2725" s="4"/>
      <c r="W2725" s="4"/>
      <c r="X2725" s="4"/>
    </row>
    <row r="2726" spans="3:24" s="3" customFormat="1">
      <c r="C2726" s="11"/>
      <c r="E2726" s="11"/>
      <c r="F2726" s="11"/>
      <c r="G2726" s="11"/>
      <c r="H2726" s="209"/>
      <c r="I2726" s="210"/>
      <c r="J2726" s="210"/>
      <c r="K2726" s="11"/>
      <c r="L2726" s="11"/>
      <c r="M2726" s="11"/>
      <c r="P2726" s="4"/>
      <c r="Q2726" s="4"/>
      <c r="R2726" s="4"/>
      <c r="S2726" s="4"/>
      <c r="T2726" s="4"/>
      <c r="U2726" s="4"/>
      <c r="V2726" s="4"/>
      <c r="W2726" s="4"/>
      <c r="X2726" s="4"/>
    </row>
    <row r="2727" spans="3:24" s="3" customFormat="1">
      <c r="C2727" s="11"/>
      <c r="E2727" s="11"/>
      <c r="F2727" s="11"/>
      <c r="G2727" s="11"/>
      <c r="H2727" s="209"/>
      <c r="I2727" s="210"/>
      <c r="J2727" s="210"/>
      <c r="K2727" s="11"/>
      <c r="L2727" s="11"/>
      <c r="M2727" s="11"/>
      <c r="P2727" s="4"/>
      <c r="Q2727" s="4"/>
      <c r="R2727" s="4"/>
      <c r="S2727" s="4"/>
      <c r="T2727" s="4"/>
      <c r="U2727" s="4"/>
      <c r="V2727" s="4"/>
      <c r="W2727" s="4"/>
      <c r="X2727" s="4"/>
    </row>
    <row r="2728" spans="3:24" s="3" customFormat="1">
      <c r="C2728" s="11"/>
      <c r="E2728" s="11"/>
      <c r="F2728" s="11"/>
      <c r="G2728" s="11"/>
      <c r="H2728" s="209"/>
      <c r="I2728" s="210"/>
      <c r="J2728" s="210"/>
      <c r="K2728" s="11"/>
      <c r="L2728" s="11"/>
      <c r="M2728" s="11"/>
      <c r="P2728" s="4"/>
      <c r="Q2728" s="4"/>
      <c r="R2728" s="4"/>
      <c r="S2728" s="4"/>
      <c r="T2728" s="4"/>
      <c r="U2728" s="4"/>
      <c r="V2728" s="4"/>
      <c r="W2728" s="4"/>
      <c r="X2728" s="4"/>
    </row>
    <row r="2729" spans="3:24" s="3" customFormat="1">
      <c r="C2729" s="11"/>
      <c r="E2729" s="11"/>
      <c r="F2729" s="11"/>
      <c r="G2729" s="11"/>
      <c r="H2729" s="209"/>
      <c r="I2729" s="210"/>
      <c r="J2729" s="210"/>
      <c r="K2729" s="11"/>
      <c r="L2729" s="11"/>
      <c r="M2729" s="11"/>
      <c r="P2729" s="4"/>
      <c r="Q2729" s="4"/>
      <c r="R2729" s="4"/>
      <c r="S2729" s="4"/>
      <c r="T2729" s="4"/>
      <c r="U2729" s="4"/>
      <c r="V2729" s="4"/>
      <c r="W2729" s="4"/>
      <c r="X2729" s="4"/>
    </row>
    <row r="2730" spans="3:24" s="3" customFormat="1">
      <c r="C2730" s="11"/>
      <c r="E2730" s="11"/>
      <c r="F2730" s="11"/>
      <c r="G2730" s="11"/>
      <c r="H2730" s="209"/>
      <c r="I2730" s="210"/>
      <c r="J2730" s="210"/>
      <c r="K2730" s="11"/>
      <c r="L2730" s="11"/>
      <c r="M2730" s="11"/>
      <c r="P2730" s="4"/>
      <c r="Q2730" s="4"/>
      <c r="R2730" s="4"/>
      <c r="S2730" s="4"/>
      <c r="T2730" s="4"/>
      <c r="U2730" s="4"/>
      <c r="V2730" s="4"/>
      <c r="W2730" s="4"/>
      <c r="X2730" s="4"/>
    </row>
    <row r="2731" spans="3:24" s="3" customFormat="1">
      <c r="C2731" s="11"/>
      <c r="E2731" s="11"/>
      <c r="F2731" s="11"/>
      <c r="G2731" s="11"/>
      <c r="H2731" s="209"/>
      <c r="I2731" s="210"/>
      <c r="J2731" s="210"/>
      <c r="K2731" s="11"/>
      <c r="L2731" s="11"/>
      <c r="M2731" s="11"/>
      <c r="P2731" s="4"/>
      <c r="Q2731" s="4"/>
      <c r="R2731" s="4"/>
      <c r="S2731" s="4"/>
      <c r="T2731" s="4"/>
      <c r="U2731" s="4"/>
      <c r="V2731" s="4"/>
      <c r="W2731" s="4"/>
      <c r="X2731" s="4"/>
    </row>
    <row r="2732" spans="3:24" s="3" customFormat="1">
      <c r="C2732" s="11"/>
      <c r="E2732" s="11"/>
      <c r="F2732" s="11"/>
      <c r="G2732" s="11"/>
      <c r="H2732" s="209"/>
      <c r="I2732" s="210"/>
      <c r="J2732" s="210"/>
      <c r="K2732" s="11"/>
      <c r="L2732" s="11"/>
      <c r="M2732" s="11"/>
      <c r="P2732" s="4"/>
      <c r="Q2732" s="4"/>
      <c r="R2732" s="4"/>
      <c r="S2732" s="4"/>
      <c r="T2732" s="4"/>
      <c r="U2732" s="4"/>
      <c r="V2732" s="4"/>
      <c r="W2732" s="4"/>
      <c r="X2732" s="4"/>
    </row>
    <row r="2733" spans="3:24" s="3" customFormat="1">
      <c r="C2733" s="11"/>
      <c r="E2733" s="11"/>
      <c r="F2733" s="11"/>
      <c r="G2733" s="11"/>
      <c r="H2733" s="209"/>
      <c r="I2733" s="210"/>
      <c r="J2733" s="210"/>
      <c r="K2733" s="11"/>
      <c r="L2733" s="11"/>
      <c r="M2733" s="11"/>
      <c r="P2733" s="4"/>
      <c r="Q2733" s="4"/>
      <c r="R2733" s="4"/>
      <c r="S2733" s="4"/>
      <c r="T2733" s="4"/>
      <c r="U2733" s="4"/>
      <c r="V2733" s="4"/>
      <c r="W2733" s="4"/>
      <c r="X2733" s="4"/>
    </row>
    <row r="2734" spans="3:24" s="3" customFormat="1">
      <c r="C2734" s="11"/>
      <c r="E2734" s="11"/>
      <c r="F2734" s="11"/>
      <c r="G2734" s="11"/>
      <c r="H2734" s="209"/>
      <c r="I2734" s="210"/>
      <c r="J2734" s="210"/>
      <c r="K2734" s="11"/>
      <c r="L2734" s="11"/>
      <c r="M2734" s="11"/>
      <c r="P2734" s="4"/>
      <c r="Q2734" s="4"/>
      <c r="R2734" s="4"/>
      <c r="S2734" s="4"/>
      <c r="T2734" s="4"/>
      <c r="U2734" s="4"/>
      <c r="V2734" s="4"/>
      <c r="W2734" s="4"/>
      <c r="X2734" s="4"/>
    </row>
    <row r="2735" spans="3:24" s="3" customFormat="1">
      <c r="C2735" s="11"/>
      <c r="E2735" s="11"/>
      <c r="F2735" s="11"/>
      <c r="G2735" s="11"/>
      <c r="H2735" s="209"/>
      <c r="I2735" s="210"/>
      <c r="J2735" s="210"/>
      <c r="K2735" s="11"/>
      <c r="L2735" s="11"/>
      <c r="M2735" s="11"/>
      <c r="P2735" s="4"/>
      <c r="Q2735" s="4"/>
      <c r="R2735" s="4"/>
      <c r="S2735" s="4"/>
      <c r="T2735" s="4"/>
      <c r="U2735" s="4"/>
      <c r="V2735" s="4"/>
      <c r="W2735" s="4"/>
      <c r="X2735" s="4"/>
    </row>
    <row r="2736" spans="3:24" s="3" customFormat="1">
      <c r="C2736" s="11"/>
      <c r="E2736" s="11"/>
      <c r="F2736" s="11"/>
      <c r="G2736" s="11"/>
      <c r="H2736" s="209"/>
      <c r="I2736" s="210"/>
      <c r="J2736" s="210"/>
      <c r="K2736" s="11"/>
      <c r="L2736" s="11"/>
      <c r="M2736" s="11"/>
      <c r="P2736" s="4"/>
      <c r="Q2736" s="4"/>
      <c r="R2736" s="4"/>
      <c r="S2736" s="4"/>
      <c r="T2736" s="4"/>
      <c r="U2736" s="4"/>
      <c r="V2736" s="4"/>
      <c r="W2736" s="4"/>
      <c r="X2736" s="4"/>
    </row>
    <row r="2737" spans="3:24" s="3" customFormat="1">
      <c r="C2737" s="11"/>
      <c r="E2737" s="11"/>
      <c r="F2737" s="11"/>
      <c r="G2737" s="11"/>
      <c r="H2737" s="209"/>
      <c r="I2737" s="210"/>
      <c r="J2737" s="210"/>
      <c r="K2737" s="11"/>
      <c r="L2737" s="11"/>
      <c r="M2737" s="11"/>
      <c r="P2737" s="4"/>
      <c r="Q2737" s="4"/>
      <c r="R2737" s="4"/>
      <c r="S2737" s="4"/>
      <c r="T2737" s="4"/>
      <c r="U2737" s="4"/>
      <c r="V2737" s="4"/>
      <c r="W2737" s="4"/>
      <c r="X2737" s="4"/>
    </row>
    <row r="2738" spans="3:24" s="3" customFormat="1">
      <c r="C2738" s="11"/>
      <c r="E2738" s="11"/>
      <c r="F2738" s="11"/>
      <c r="G2738" s="11"/>
      <c r="H2738" s="209"/>
      <c r="I2738" s="210"/>
      <c r="J2738" s="210"/>
      <c r="K2738" s="11"/>
      <c r="L2738" s="11"/>
      <c r="M2738" s="11"/>
      <c r="P2738" s="4"/>
      <c r="Q2738" s="4"/>
      <c r="R2738" s="4"/>
      <c r="S2738" s="4"/>
      <c r="T2738" s="4"/>
      <c r="U2738" s="4"/>
      <c r="V2738" s="4"/>
      <c r="W2738" s="4"/>
      <c r="X2738" s="4"/>
    </row>
    <row r="2739" spans="3:24" s="3" customFormat="1">
      <c r="C2739" s="11"/>
      <c r="E2739" s="11"/>
      <c r="F2739" s="11"/>
      <c r="G2739" s="11"/>
      <c r="H2739" s="209"/>
      <c r="I2739" s="210"/>
      <c r="J2739" s="210"/>
      <c r="K2739" s="11"/>
      <c r="L2739" s="11"/>
      <c r="M2739" s="11"/>
      <c r="P2739" s="4"/>
      <c r="Q2739" s="4"/>
      <c r="R2739" s="4"/>
      <c r="S2739" s="4"/>
      <c r="T2739" s="4"/>
      <c r="U2739" s="4"/>
      <c r="V2739" s="4"/>
      <c r="W2739" s="4"/>
      <c r="X2739" s="4"/>
    </row>
    <row r="2740" spans="3:24" s="3" customFormat="1">
      <c r="C2740" s="11"/>
      <c r="E2740" s="11"/>
      <c r="F2740" s="11"/>
      <c r="G2740" s="11"/>
      <c r="H2740" s="209"/>
      <c r="I2740" s="210"/>
      <c r="J2740" s="210"/>
      <c r="K2740" s="11"/>
      <c r="L2740" s="11"/>
      <c r="M2740" s="11"/>
      <c r="P2740" s="4"/>
      <c r="Q2740" s="4"/>
      <c r="R2740" s="4"/>
      <c r="S2740" s="4"/>
      <c r="T2740" s="4"/>
      <c r="U2740" s="4"/>
      <c r="V2740" s="4"/>
      <c r="W2740" s="4"/>
      <c r="X2740" s="4"/>
    </row>
    <row r="2741" spans="3:24" s="3" customFormat="1">
      <c r="C2741" s="11"/>
      <c r="E2741" s="11"/>
      <c r="F2741" s="11"/>
      <c r="G2741" s="11"/>
      <c r="H2741" s="209"/>
      <c r="I2741" s="210"/>
      <c r="J2741" s="210"/>
      <c r="K2741" s="11"/>
      <c r="L2741" s="11"/>
      <c r="M2741" s="11"/>
      <c r="P2741" s="4"/>
      <c r="Q2741" s="4"/>
      <c r="R2741" s="4"/>
      <c r="S2741" s="4"/>
      <c r="T2741" s="4"/>
      <c r="U2741" s="4"/>
      <c r="V2741" s="4"/>
      <c r="W2741" s="4"/>
      <c r="X2741" s="4"/>
    </row>
    <row r="2742" spans="3:24" s="3" customFormat="1">
      <c r="C2742" s="11"/>
      <c r="E2742" s="11"/>
      <c r="F2742" s="11"/>
      <c r="G2742" s="11"/>
      <c r="H2742" s="209"/>
      <c r="I2742" s="210"/>
      <c r="J2742" s="210"/>
      <c r="K2742" s="11"/>
      <c r="L2742" s="11"/>
      <c r="M2742" s="11"/>
      <c r="P2742" s="4"/>
      <c r="Q2742" s="4"/>
      <c r="R2742" s="4"/>
      <c r="S2742" s="4"/>
      <c r="T2742" s="4"/>
      <c r="U2742" s="4"/>
      <c r="V2742" s="4"/>
      <c r="W2742" s="4"/>
      <c r="X2742" s="4"/>
    </row>
    <row r="2743" spans="3:24" s="3" customFormat="1">
      <c r="C2743" s="11"/>
      <c r="E2743" s="11"/>
      <c r="F2743" s="11"/>
      <c r="G2743" s="11"/>
      <c r="H2743" s="209"/>
      <c r="I2743" s="210"/>
      <c r="J2743" s="210"/>
      <c r="K2743" s="11"/>
      <c r="L2743" s="11"/>
      <c r="M2743" s="11"/>
      <c r="P2743" s="4"/>
      <c r="Q2743" s="4"/>
      <c r="R2743" s="4"/>
      <c r="S2743" s="4"/>
      <c r="T2743" s="4"/>
      <c r="U2743" s="4"/>
      <c r="V2743" s="4"/>
      <c r="W2743" s="4"/>
      <c r="X2743" s="4"/>
    </row>
    <row r="2744" spans="3:24" s="3" customFormat="1">
      <c r="C2744" s="11"/>
      <c r="E2744" s="11"/>
      <c r="F2744" s="11"/>
      <c r="G2744" s="11"/>
      <c r="H2744" s="209"/>
      <c r="I2744" s="210"/>
      <c r="J2744" s="210"/>
      <c r="K2744" s="11"/>
      <c r="L2744" s="11"/>
      <c r="M2744" s="11"/>
      <c r="P2744" s="4"/>
      <c r="Q2744" s="4"/>
      <c r="R2744" s="4"/>
      <c r="S2744" s="4"/>
      <c r="T2744" s="4"/>
      <c r="U2744" s="4"/>
      <c r="V2744" s="4"/>
      <c r="W2744" s="4"/>
      <c r="X2744" s="4"/>
    </row>
    <row r="2745" spans="3:24" s="3" customFormat="1">
      <c r="C2745" s="11"/>
      <c r="E2745" s="11"/>
      <c r="F2745" s="11"/>
      <c r="G2745" s="11"/>
      <c r="H2745" s="209"/>
      <c r="I2745" s="210"/>
      <c r="J2745" s="210"/>
      <c r="K2745" s="11"/>
      <c r="L2745" s="11"/>
      <c r="M2745" s="11"/>
      <c r="P2745" s="4"/>
      <c r="Q2745" s="4"/>
      <c r="R2745" s="4"/>
      <c r="S2745" s="4"/>
      <c r="T2745" s="4"/>
      <c r="U2745" s="4"/>
      <c r="V2745" s="4"/>
      <c r="W2745" s="4"/>
      <c r="X2745" s="4"/>
    </row>
    <row r="2746" spans="3:24" s="3" customFormat="1">
      <c r="C2746" s="11"/>
      <c r="E2746" s="11"/>
      <c r="F2746" s="11"/>
      <c r="G2746" s="11"/>
      <c r="H2746" s="209"/>
      <c r="I2746" s="210"/>
      <c r="J2746" s="210"/>
      <c r="K2746" s="11"/>
      <c r="L2746" s="11"/>
      <c r="M2746" s="11"/>
      <c r="P2746" s="4"/>
      <c r="Q2746" s="4"/>
      <c r="R2746" s="4"/>
      <c r="S2746" s="4"/>
      <c r="T2746" s="4"/>
      <c r="U2746" s="4"/>
      <c r="V2746" s="4"/>
      <c r="W2746" s="4"/>
      <c r="X2746" s="4"/>
    </row>
    <row r="2747" spans="3:24" s="3" customFormat="1">
      <c r="C2747" s="11"/>
      <c r="E2747" s="11"/>
      <c r="F2747" s="11"/>
      <c r="G2747" s="11"/>
      <c r="H2747" s="209"/>
      <c r="I2747" s="210"/>
      <c r="J2747" s="210"/>
      <c r="K2747" s="11"/>
      <c r="L2747" s="11"/>
      <c r="M2747" s="11"/>
      <c r="P2747" s="4"/>
      <c r="Q2747" s="4"/>
      <c r="R2747" s="4"/>
      <c r="S2747" s="4"/>
      <c r="T2747" s="4"/>
      <c r="U2747" s="4"/>
      <c r="V2747" s="4"/>
      <c r="W2747" s="4"/>
      <c r="X2747" s="4"/>
    </row>
    <row r="2748" spans="3:24" s="3" customFormat="1">
      <c r="C2748" s="11"/>
      <c r="E2748" s="11"/>
      <c r="F2748" s="11"/>
      <c r="G2748" s="11"/>
      <c r="H2748" s="209"/>
      <c r="I2748" s="210"/>
      <c r="J2748" s="210"/>
      <c r="K2748" s="11"/>
      <c r="L2748" s="11"/>
      <c r="M2748" s="11"/>
      <c r="P2748" s="4"/>
      <c r="Q2748" s="4"/>
      <c r="R2748" s="4"/>
      <c r="S2748" s="4"/>
      <c r="T2748" s="4"/>
      <c r="U2748" s="4"/>
      <c r="V2748" s="4"/>
      <c r="W2748" s="4"/>
      <c r="X2748" s="4"/>
    </row>
    <row r="2749" spans="3:24" s="3" customFormat="1">
      <c r="C2749" s="11"/>
      <c r="E2749" s="11"/>
      <c r="F2749" s="11"/>
      <c r="G2749" s="11"/>
      <c r="H2749" s="209"/>
      <c r="I2749" s="210"/>
      <c r="J2749" s="210"/>
      <c r="K2749" s="11"/>
      <c r="L2749" s="11"/>
      <c r="M2749" s="11"/>
      <c r="P2749" s="4"/>
      <c r="Q2749" s="4"/>
      <c r="R2749" s="4"/>
      <c r="S2749" s="4"/>
      <c r="T2749" s="4"/>
      <c r="U2749" s="4"/>
      <c r="V2749" s="4"/>
      <c r="W2749" s="4"/>
      <c r="X2749" s="4"/>
    </row>
    <row r="2750" spans="3:24" s="3" customFormat="1">
      <c r="C2750" s="11"/>
      <c r="E2750" s="11"/>
      <c r="F2750" s="11"/>
      <c r="G2750" s="11"/>
      <c r="H2750" s="209"/>
      <c r="I2750" s="210"/>
      <c r="J2750" s="210"/>
      <c r="K2750" s="11"/>
      <c r="L2750" s="11"/>
      <c r="M2750" s="11"/>
      <c r="P2750" s="4"/>
      <c r="Q2750" s="4"/>
      <c r="R2750" s="4"/>
      <c r="S2750" s="4"/>
      <c r="T2750" s="4"/>
      <c r="U2750" s="4"/>
      <c r="V2750" s="4"/>
      <c r="W2750" s="4"/>
      <c r="X2750" s="4"/>
    </row>
    <row r="2751" spans="3:24" s="3" customFormat="1">
      <c r="C2751" s="11"/>
      <c r="E2751" s="11"/>
      <c r="F2751" s="11"/>
      <c r="G2751" s="11"/>
      <c r="H2751" s="209"/>
      <c r="I2751" s="210"/>
      <c r="J2751" s="210"/>
      <c r="K2751" s="11"/>
      <c r="L2751" s="11"/>
      <c r="M2751" s="11"/>
      <c r="P2751" s="4"/>
      <c r="Q2751" s="4"/>
      <c r="R2751" s="4"/>
      <c r="S2751" s="4"/>
      <c r="T2751" s="4"/>
      <c r="U2751" s="4"/>
      <c r="V2751" s="4"/>
      <c r="W2751" s="4"/>
      <c r="X2751" s="4"/>
    </row>
    <row r="2752" spans="3:24" s="3" customFormat="1">
      <c r="C2752" s="11"/>
      <c r="E2752" s="11"/>
      <c r="F2752" s="11"/>
      <c r="G2752" s="11"/>
      <c r="H2752" s="209"/>
      <c r="I2752" s="210"/>
      <c r="J2752" s="210"/>
      <c r="K2752" s="11"/>
      <c r="L2752" s="11"/>
      <c r="M2752" s="11"/>
      <c r="P2752" s="4"/>
      <c r="Q2752" s="4"/>
      <c r="R2752" s="4"/>
      <c r="S2752" s="4"/>
      <c r="T2752" s="4"/>
      <c r="U2752" s="4"/>
      <c r="V2752" s="4"/>
      <c r="W2752" s="4"/>
      <c r="X2752" s="4"/>
    </row>
    <row r="2753" spans="3:24" s="3" customFormat="1">
      <c r="C2753" s="11"/>
      <c r="E2753" s="11"/>
      <c r="F2753" s="11"/>
      <c r="G2753" s="11"/>
      <c r="H2753" s="209"/>
      <c r="I2753" s="210"/>
      <c r="J2753" s="210"/>
      <c r="K2753" s="11"/>
      <c r="L2753" s="11"/>
      <c r="M2753" s="11"/>
      <c r="P2753" s="4"/>
      <c r="Q2753" s="4"/>
      <c r="R2753" s="4"/>
      <c r="S2753" s="4"/>
      <c r="T2753" s="4"/>
      <c r="U2753" s="4"/>
      <c r="V2753" s="4"/>
      <c r="W2753" s="4"/>
      <c r="X2753" s="4"/>
    </row>
    <row r="2754" spans="3:24" s="3" customFormat="1">
      <c r="C2754" s="11"/>
      <c r="E2754" s="11"/>
      <c r="F2754" s="11"/>
      <c r="G2754" s="11"/>
      <c r="H2754" s="209"/>
      <c r="I2754" s="210"/>
      <c r="J2754" s="210"/>
      <c r="K2754" s="11"/>
      <c r="L2754" s="11"/>
      <c r="M2754" s="11"/>
      <c r="P2754" s="4"/>
      <c r="Q2754" s="4"/>
      <c r="R2754" s="4"/>
      <c r="S2754" s="4"/>
      <c r="T2754" s="4"/>
      <c r="U2754" s="4"/>
      <c r="V2754" s="4"/>
      <c r="W2754" s="4"/>
      <c r="X2754" s="4"/>
    </row>
    <row r="2755" spans="3:24" s="3" customFormat="1">
      <c r="C2755" s="11"/>
      <c r="E2755" s="11"/>
      <c r="F2755" s="11"/>
      <c r="G2755" s="11"/>
      <c r="H2755" s="209"/>
      <c r="I2755" s="210"/>
      <c r="J2755" s="210"/>
      <c r="K2755" s="11"/>
      <c r="L2755" s="11"/>
      <c r="M2755" s="11"/>
      <c r="P2755" s="4"/>
      <c r="Q2755" s="4"/>
      <c r="R2755" s="4"/>
      <c r="S2755" s="4"/>
      <c r="T2755" s="4"/>
      <c r="U2755" s="4"/>
      <c r="V2755" s="4"/>
      <c r="W2755" s="4"/>
      <c r="X2755" s="4"/>
    </row>
    <row r="2756" spans="3:24" s="3" customFormat="1">
      <c r="C2756" s="11"/>
      <c r="E2756" s="11"/>
      <c r="F2756" s="11"/>
      <c r="G2756" s="11"/>
      <c r="H2756" s="209"/>
      <c r="I2756" s="210"/>
      <c r="J2756" s="210"/>
      <c r="K2756" s="11"/>
      <c r="L2756" s="11"/>
      <c r="M2756" s="11"/>
      <c r="P2756" s="4"/>
      <c r="Q2756" s="4"/>
      <c r="R2756" s="4"/>
      <c r="S2756" s="4"/>
      <c r="T2756" s="4"/>
      <c r="U2756" s="4"/>
      <c r="V2756" s="4"/>
      <c r="W2756" s="4"/>
      <c r="X2756" s="4"/>
    </row>
    <row r="2757" spans="3:24" s="3" customFormat="1">
      <c r="C2757" s="11"/>
      <c r="E2757" s="11"/>
      <c r="F2757" s="11"/>
      <c r="G2757" s="11"/>
      <c r="H2757" s="209"/>
      <c r="I2757" s="210"/>
      <c r="J2757" s="210"/>
      <c r="K2757" s="11"/>
      <c r="L2757" s="11"/>
      <c r="M2757" s="11"/>
      <c r="P2757" s="4"/>
      <c r="Q2757" s="4"/>
      <c r="R2757" s="4"/>
      <c r="S2757" s="4"/>
      <c r="T2757" s="4"/>
      <c r="U2757" s="4"/>
      <c r="V2757" s="4"/>
      <c r="W2757" s="4"/>
      <c r="X2757" s="4"/>
    </row>
    <row r="2758" spans="3:24" s="3" customFormat="1">
      <c r="C2758" s="11"/>
      <c r="E2758" s="11"/>
      <c r="F2758" s="11"/>
      <c r="G2758" s="11"/>
      <c r="H2758" s="209"/>
      <c r="I2758" s="210"/>
      <c r="J2758" s="210"/>
      <c r="K2758" s="11"/>
      <c r="L2758" s="11"/>
      <c r="M2758" s="11"/>
      <c r="P2758" s="4"/>
      <c r="Q2758" s="4"/>
      <c r="R2758" s="4"/>
      <c r="S2758" s="4"/>
      <c r="T2758" s="4"/>
      <c r="U2758" s="4"/>
      <c r="V2758" s="4"/>
      <c r="W2758" s="4"/>
      <c r="X2758" s="4"/>
    </row>
    <row r="2759" spans="3:24" s="3" customFormat="1">
      <c r="C2759" s="11"/>
      <c r="E2759" s="11"/>
      <c r="F2759" s="11"/>
      <c r="G2759" s="11"/>
      <c r="H2759" s="209"/>
      <c r="I2759" s="210"/>
      <c r="J2759" s="210"/>
      <c r="K2759" s="11"/>
      <c r="L2759" s="11"/>
      <c r="M2759" s="11"/>
      <c r="P2759" s="4"/>
      <c r="Q2759" s="4"/>
      <c r="R2759" s="4"/>
      <c r="S2759" s="4"/>
      <c r="T2759" s="4"/>
      <c r="U2759" s="4"/>
      <c r="V2759" s="4"/>
      <c r="W2759" s="4"/>
      <c r="X2759" s="4"/>
    </row>
    <row r="2760" spans="3:24" s="3" customFormat="1">
      <c r="C2760" s="11"/>
      <c r="E2760" s="11"/>
      <c r="F2760" s="11"/>
      <c r="G2760" s="11"/>
      <c r="H2760" s="209"/>
      <c r="I2760" s="210"/>
      <c r="J2760" s="210"/>
      <c r="K2760" s="11"/>
      <c r="L2760" s="11"/>
      <c r="M2760" s="11"/>
      <c r="P2760" s="4"/>
      <c r="Q2760" s="4"/>
      <c r="R2760" s="4"/>
      <c r="S2760" s="4"/>
      <c r="T2760" s="4"/>
      <c r="U2760" s="4"/>
      <c r="V2760" s="4"/>
      <c r="W2760" s="4"/>
      <c r="X2760" s="4"/>
    </row>
    <row r="2761" spans="3:24" s="3" customFormat="1">
      <c r="C2761" s="11"/>
      <c r="E2761" s="11"/>
      <c r="F2761" s="11"/>
      <c r="G2761" s="11"/>
      <c r="H2761" s="209"/>
      <c r="I2761" s="210"/>
      <c r="J2761" s="210"/>
      <c r="K2761" s="11"/>
      <c r="L2761" s="11"/>
      <c r="M2761" s="11"/>
      <c r="P2761" s="4"/>
      <c r="Q2761" s="4"/>
      <c r="R2761" s="4"/>
      <c r="S2761" s="4"/>
      <c r="T2761" s="4"/>
      <c r="U2761" s="4"/>
      <c r="V2761" s="4"/>
      <c r="W2761" s="4"/>
      <c r="X2761" s="4"/>
    </row>
    <row r="2762" spans="3:24" s="3" customFormat="1">
      <c r="C2762" s="11"/>
      <c r="E2762" s="11"/>
      <c r="F2762" s="11"/>
      <c r="G2762" s="11"/>
      <c r="H2762" s="209"/>
      <c r="I2762" s="210"/>
      <c r="J2762" s="210"/>
      <c r="K2762" s="11"/>
      <c r="L2762" s="11"/>
      <c r="M2762" s="11"/>
      <c r="P2762" s="4"/>
      <c r="Q2762" s="4"/>
      <c r="R2762" s="4"/>
      <c r="S2762" s="4"/>
      <c r="T2762" s="4"/>
      <c r="U2762" s="4"/>
      <c r="V2762" s="4"/>
      <c r="W2762" s="4"/>
      <c r="X2762" s="4"/>
    </row>
    <row r="2763" spans="3:24" s="3" customFormat="1">
      <c r="C2763" s="11"/>
      <c r="E2763" s="11"/>
      <c r="F2763" s="11"/>
      <c r="G2763" s="11"/>
      <c r="H2763" s="209"/>
      <c r="I2763" s="210"/>
      <c r="J2763" s="210"/>
      <c r="K2763" s="11"/>
      <c r="L2763" s="11"/>
      <c r="M2763" s="11"/>
      <c r="P2763" s="4"/>
      <c r="Q2763" s="4"/>
      <c r="R2763" s="4"/>
      <c r="S2763" s="4"/>
      <c r="T2763" s="4"/>
      <c r="U2763" s="4"/>
      <c r="V2763" s="4"/>
      <c r="W2763" s="4"/>
      <c r="X2763" s="4"/>
    </row>
    <row r="2764" spans="3:24" s="3" customFormat="1">
      <c r="C2764" s="11"/>
      <c r="E2764" s="11"/>
      <c r="F2764" s="11"/>
      <c r="G2764" s="11"/>
      <c r="H2764" s="209"/>
      <c r="I2764" s="210"/>
      <c r="J2764" s="210"/>
      <c r="K2764" s="11"/>
      <c r="L2764" s="11"/>
      <c r="M2764" s="11"/>
      <c r="P2764" s="4"/>
      <c r="Q2764" s="4"/>
      <c r="R2764" s="4"/>
      <c r="S2764" s="4"/>
      <c r="T2764" s="4"/>
      <c r="U2764" s="4"/>
      <c r="V2764" s="4"/>
      <c r="W2764" s="4"/>
      <c r="X2764" s="4"/>
    </row>
    <row r="2765" spans="3:24" s="3" customFormat="1">
      <c r="C2765" s="11"/>
      <c r="E2765" s="11"/>
      <c r="F2765" s="11"/>
      <c r="G2765" s="11"/>
      <c r="H2765" s="209"/>
      <c r="I2765" s="210"/>
      <c r="J2765" s="210"/>
      <c r="K2765" s="11"/>
      <c r="L2765" s="11"/>
      <c r="M2765" s="11"/>
      <c r="P2765" s="4"/>
      <c r="Q2765" s="4"/>
      <c r="R2765" s="4"/>
      <c r="S2765" s="4"/>
      <c r="T2765" s="4"/>
      <c r="U2765" s="4"/>
      <c r="V2765" s="4"/>
      <c r="W2765" s="4"/>
      <c r="X2765" s="4"/>
    </row>
    <row r="2766" spans="3:24" s="3" customFormat="1">
      <c r="C2766" s="11"/>
      <c r="E2766" s="11"/>
      <c r="F2766" s="11"/>
      <c r="G2766" s="11"/>
      <c r="H2766" s="209"/>
      <c r="I2766" s="210"/>
      <c r="J2766" s="210"/>
      <c r="K2766" s="11"/>
      <c r="L2766" s="11"/>
      <c r="M2766" s="11"/>
      <c r="P2766" s="4"/>
      <c r="Q2766" s="4"/>
      <c r="R2766" s="4"/>
      <c r="S2766" s="4"/>
      <c r="T2766" s="4"/>
      <c r="U2766" s="4"/>
      <c r="V2766" s="4"/>
      <c r="W2766" s="4"/>
      <c r="X2766" s="4"/>
    </row>
    <row r="2767" spans="3:24" s="3" customFormat="1">
      <c r="C2767" s="11"/>
      <c r="E2767" s="11"/>
      <c r="F2767" s="11"/>
      <c r="G2767" s="11"/>
      <c r="H2767" s="209"/>
      <c r="I2767" s="210"/>
      <c r="J2767" s="210"/>
      <c r="K2767" s="11"/>
      <c r="L2767" s="11"/>
      <c r="M2767" s="11"/>
      <c r="P2767" s="4"/>
      <c r="Q2767" s="4"/>
      <c r="R2767" s="4"/>
      <c r="S2767" s="4"/>
      <c r="T2767" s="4"/>
      <c r="U2767" s="4"/>
      <c r="V2767" s="4"/>
      <c r="W2767" s="4"/>
      <c r="X2767" s="4"/>
    </row>
    <row r="2768" spans="3:24" s="3" customFormat="1">
      <c r="C2768" s="11"/>
      <c r="E2768" s="11"/>
      <c r="F2768" s="11"/>
      <c r="G2768" s="11"/>
      <c r="H2768" s="209"/>
      <c r="I2768" s="210"/>
      <c r="J2768" s="210"/>
      <c r="K2768" s="11"/>
      <c r="L2768" s="11"/>
      <c r="M2768" s="11"/>
      <c r="P2768" s="4"/>
      <c r="Q2768" s="4"/>
      <c r="R2768" s="4"/>
      <c r="S2768" s="4"/>
      <c r="T2768" s="4"/>
      <c r="U2768" s="4"/>
      <c r="V2768" s="4"/>
      <c r="W2768" s="4"/>
      <c r="X2768" s="4"/>
    </row>
    <row r="2769" spans="3:24" s="3" customFormat="1">
      <c r="C2769" s="11"/>
      <c r="E2769" s="11"/>
      <c r="F2769" s="11"/>
      <c r="G2769" s="11"/>
      <c r="H2769" s="209"/>
      <c r="I2769" s="210"/>
      <c r="J2769" s="210"/>
      <c r="K2769" s="11"/>
      <c r="L2769" s="11"/>
      <c r="M2769" s="11"/>
      <c r="P2769" s="4"/>
      <c r="Q2769" s="4"/>
      <c r="R2769" s="4"/>
      <c r="S2769" s="4"/>
      <c r="T2769" s="4"/>
      <c r="U2769" s="4"/>
      <c r="V2769" s="4"/>
      <c r="W2769" s="4"/>
      <c r="X2769" s="4"/>
    </row>
    <row r="2770" spans="3:24" s="3" customFormat="1">
      <c r="C2770" s="11"/>
      <c r="E2770" s="11"/>
      <c r="F2770" s="11"/>
      <c r="G2770" s="11"/>
      <c r="H2770" s="209"/>
      <c r="I2770" s="210"/>
      <c r="J2770" s="210"/>
      <c r="K2770" s="11"/>
      <c r="L2770" s="11"/>
      <c r="M2770" s="11"/>
      <c r="P2770" s="4"/>
      <c r="Q2770" s="4"/>
      <c r="R2770" s="4"/>
      <c r="S2770" s="4"/>
      <c r="T2770" s="4"/>
      <c r="U2770" s="4"/>
      <c r="V2770" s="4"/>
      <c r="W2770" s="4"/>
      <c r="X2770" s="4"/>
    </row>
    <row r="2771" spans="3:24" s="3" customFormat="1">
      <c r="C2771" s="11"/>
      <c r="E2771" s="11"/>
      <c r="F2771" s="11"/>
      <c r="G2771" s="11"/>
      <c r="H2771" s="209"/>
      <c r="I2771" s="210"/>
      <c r="J2771" s="210"/>
      <c r="K2771" s="11"/>
      <c r="L2771" s="11"/>
      <c r="M2771" s="11"/>
      <c r="P2771" s="4"/>
      <c r="Q2771" s="4"/>
      <c r="R2771" s="4"/>
      <c r="S2771" s="4"/>
      <c r="T2771" s="4"/>
      <c r="U2771" s="4"/>
      <c r="V2771" s="4"/>
      <c r="W2771" s="4"/>
      <c r="X2771" s="4"/>
    </row>
    <row r="2772" spans="3:24" s="3" customFormat="1">
      <c r="C2772" s="11"/>
      <c r="E2772" s="11"/>
      <c r="F2772" s="11"/>
      <c r="G2772" s="11"/>
      <c r="H2772" s="209"/>
      <c r="I2772" s="210"/>
      <c r="J2772" s="210"/>
      <c r="K2772" s="11"/>
      <c r="L2772" s="11"/>
      <c r="M2772" s="11"/>
      <c r="P2772" s="4"/>
      <c r="Q2772" s="4"/>
      <c r="R2772" s="4"/>
      <c r="S2772" s="4"/>
      <c r="T2772" s="4"/>
      <c r="U2772" s="4"/>
      <c r="V2772" s="4"/>
      <c r="W2772" s="4"/>
      <c r="X2772" s="4"/>
    </row>
    <row r="2773" spans="3:24" s="3" customFormat="1">
      <c r="C2773" s="11"/>
      <c r="E2773" s="11"/>
      <c r="F2773" s="11"/>
      <c r="G2773" s="11"/>
      <c r="H2773" s="209"/>
      <c r="I2773" s="210"/>
      <c r="J2773" s="210"/>
      <c r="K2773" s="11"/>
      <c r="L2773" s="11"/>
      <c r="M2773" s="11"/>
      <c r="P2773" s="4"/>
      <c r="Q2773" s="4"/>
      <c r="R2773" s="4"/>
      <c r="S2773" s="4"/>
      <c r="T2773" s="4"/>
      <c r="U2773" s="4"/>
      <c r="V2773" s="4"/>
      <c r="W2773" s="4"/>
      <c r="X2773" s="4"/>
    </row>
    <row r="2774" spans="3:24" s="3" customFormat="1">
      <c r="C2774" s="11"/>
      <c r="E2774" s="11"/>
      <c r="F2774" s="11"/>
      <c r="G2774" s="11"/>
      <c r="H2774" s="209"/>
      <c r="I2774" s="210"/>
      <c r="J2774" s="210"/>
      <c r="K2774" s="11"/>
      <c r="L2774" s="11"/>
      <c r="M2774" s="11"/>
      <c r="P2774" s="4"/>
      <c r="Q2774" s="4"/>
      <c r="R2774" s="4"/>
      <c r="S2774" s="4"/>
      <c r="T2774" s="4"/>
      <c r="U2774" s="4"/>
      <c r="V2774" s="4"/>
      <c r="W2774" s="4"/>
      <c r="X2774" s="4"/>
    </row>
    <row r="2775" spans="3:24" s="3" customFormat="1">
      <c r="C2775" s="11"/>
      <c r="E2775" s="11"/>
      <c r="F2775" s="11"/>
      <c r="G2775" s="11"/>
      <c r="H2775" s="209"/>
      <c r="I2775" s="210"/>
      <c r="J2775" s="210"/>
      <c r="K2775" s="11"/>
      <c r="L2775" s="11"/>
      <c r="M2775" s="11"/>
      <c r="P2775" s="4"/>
      <c r="Q2775" s="4"/>
      <c r="R2775" s="4"/>
      <c r="S2775" s="4"/>
      <c r="T2775" s="4"/>
      <c r="U2775" s="4"/>
      <c r="V2775" s="4"/>
      <c r="W2775" s="4"/>
      <c r="X2775" s="4"/>
    </row>
    <row r="2776" spans="3:24" s="3" customFormat="1">
      <c r="C2776" s="11"/>
      <c r="E2776" s="11"/>
      <c r="F2776" s="11"/>
      <c r="G2776" s="11"/>
      <c r="H2776" s="209"/>
      <c r="I2776" s="210"/>
      <c r="J2776" s="210"/>
      <c r="K2776" s="11"/>
      <c r="L2776" s="11"/>
      <c r="M2776" s="11"/>
      <c r="P2776" s="4"/>
      <c r="Q2776" s="4"/>
      <c r="R2776" s="4"/>
      <c r="S2776" s="4"/>
      <c r="T2776" s="4"/>
      <c r="U2776" s="4"/>
      <c r="V2776" s="4"/>
      <c r="W2776" s="4"/>
      <c r="X2776" s="4"/>
    </row>
    <row r="2777" spans="3:24" s="3" customFormat="1">
      <c r="C2777" s="11"/>
      <c r="E2777" s="11"/>
      <c r="F2777" s="11"/>
      <c r="G2777" s="11"/>
      <c r="H2777" s="209"/>
      <c r="I2777" s="210"/>
      <c r="J2777" s="210"/>
      <c r="K2777" s="11"/>
      <c r="L2777" s="11"/>
      <c r="M2777" s="11"/>
      <c r="P2777" s="4"/>
      <c r="Q2777" s="4"/>
      <c r="R2777" s="4"/>
      <c r="S2777" s="4"/>
      <c r="T2777" s="4"/>
      <c r="U2777" s="4"/>
      <c r="V2777" s="4"/>
      <c r="W2777" s="4"/>
      <c r="X2777" s="4"/>
    </row>
    <row r="2778" spans="3:24" s="3" customFormat="1">
      <c r="C2778" s="11"/>
      <c r="E2778" s="11"/>
      <c r="F2778" s="11"/>
      <c r="G2778" s="11"/>
      <c r="H2778" s="209"/>
      <c r="I2778" s="210"/>
      <c r="J2778" s="210"/>
      <c r="K2778" s="11"/>
      <c r="L2778" s="11"/>
      <c r="M2778" s="11"/>
      <c r="P2778" s="4"/>
      <c r="Q2778" s="4"/>
      <c r="R2778" s="4"/>
      <c r="S2778" s="4"/>
      <c r="T2778" s="4"/>
      <c r="U2778" s="4"/>
      <c r="V2778" s="4"/>
      <c r="W2778" s="4"/>
      <c r="X2778" s="4"/>
    </row>
    <row r="2779" spans="3:24" s="3" customFormat="1">
      <c r="C2779" s="11"/>
      <c r="E2779" s="11"/>
      <c r="F2779" s="11"/>
      <c r="G2779" s="11"/>
      <c r="H2779" s="209"/>
      <c r="I2779" s="210"/>
      <c r="J2779" s="210"/>
      <c r="K2779" s="11"/>
      <c r="L2779" s="11"/>
      <c r="M2779" s="11"/>
      <c r="P2779" s="4"/>
      <c r="Q2779" s="4"/>
      <c r="R2779" s="4"/>
      <c r="S2779" s="4"/>
      <c r="T2779" s="4"/>
      <c r="U2779" s="4"/>
      <c r="V2779" s="4"/>
      <c r="W2779" s="4"/>
      <c r="X2779" s="4"/>
    </row>
    <row r="2780" spans="3:24" s="3" customFormat="1">
      <c r="C2780" s="11"/>
      <c r="E2780" s="11"/>
      <c r="F2780" s="11"/>
      <c r="G2780" s="11"/>
      <c r="H2780" s="209"/>
      <c r="I2780" s="210"/>
      <c r="J2780" s="210"/>
      <c r="K2780" s="11"/>
      <c r="L2780" s="11"/>
      <c r="M2780" s="11"/>
      <c r="P2780" s="4"/>
      <c r="Q2780" s="4"/>
      <c r="R2780" s="4"/>
      <c r="S2780" s="4"/>
      <c r="T2780" s="4"/>
      <c r="U2780" s="4"/>
      <c r="V2780" s="4"/>
      <c r="W2780" s="4"/>
      <c r="X2780" s="4"/>
    </row>
    <row r="2781" spans="3:24" s="3" customFormat="1">
      <c r="C2781" s="11"/>
      <c r="E2781" s="11"/>
      <c r="F2781" s="11"/>
      <c r="G2781" s="11"/>
      <c r="H2781" s="209"/>
      <c r="I2781" s="210"/>
      <c r="J2781" s="210"/>
      <c r="K2781" s="11"/>
      <c r="L2781" s="11"/>
      <c r="M2781" s="11"/>
      <c r="P2781" s="4"/>
      <c r="Q2781" s="4"/>
      <c r="R2781" s="4"/>
      <c r="S2781" s="4"/>
      <c r="T2781" s="4"/>
      <c r="U2781" s="4"/>
      <c r="V2781" s="4"/>
      <c r="W2781" s="4"/>
      <c r="X2781" s="4"/>
    </row>
    <row r="2782" spans="3:24" s="3" customFormat="1">
      <c r="C2782" s="11"/>
      <c r="E2782" s="11"/>
      <c r="F2782" s="11"/>
      <c r="G2782" s="11"/>
      <c r="H2782" s="209"/>
      <c r="I2782" s="210"/>
      <c r="J2782" s="210"/>
      <c r="K2782" s="11"/>
      <c r="L2782" s="11"/>
      <c r="M2782" s="11"/>
      <c r="P2782" s="4"/>
      <c r="Q2782" s="4"/>
      <c r="R2782" s="4"/>
      <c r="S2782" s="4"/>
      <c r="T2782" s="4"/>
      <c r="U2782" s="4"/>
      <c r="V2782" s="4"/>
      <c r="W2782" s="4"/>
      <c r="X2782" s="4"/>
    </row>
    <row r="2783" spans="3:24" s="3" customFormat="1">
      <c r="C2783" s="11"/>
      <c r="E2783" s="11"/>
      <c r="F2783" s="11"/>
      <c r="G2783" s="11"/>
      <c r="H2783" s="209"/>
      <c r="I2783" s="210"/>
      <c r="J2783" s="210"/>
      <c r="K2783" s="11"/>
      <c r="L2783" s="11"/>
      <c r="M2783" s="11"/>
      <c r="P2783" s="4"/>
      <c r="Q2783" s="4"/>
      <c r="R2783" s="4"/>
      <c r="S2783" s="4"/>
      <c r="T2783" s="4"/>
      <c r="U2783" s="4"/>
      <c r="V2783" s="4"/>
      <c r="W2783" s="4"/>
      <c r="X2783" s="4"/>
    </row>
    <row r="2784" spans="3:24" s="3" customFormat="1">
      <c r="C2784" s="11"/>
      <c r="E2784" s="11"/>
      <c r="F2784" s="11"/>
      <c r="G2784" s="11"/>
      <c r="H2784" s="209"/>
      <c r="I2784" s="210"/>
      <c r="J2784" s="210"/>
      <c r="K2784" s="11"/>
      <c r="L2784" s="11"/>
      <c r="M2784" s="11"/>
      <c r="P2784" s="4"/>
      <c r="Q2784" s="4"/>
      <c r="R2784" s="4"/>
      <c r="S2784" s="4"/>
      <c r="T2784" s="4"/>
      <c r="U2784" s="4"/>
      <c r="V2784" s="4"/>
      <c r="W2784" s="4"/>
      <c r="X2784" s="4"/>
    </row>
    <row r="2785" spans="3:24" s="3" customFormat="1">
      <c r="C2785" s="11"/>
      <c r="E2785" s="11"/>
      <c r="F2785" s="11"/>
      <c r="G2785" s="11"/>
      <c r="H2785" s="209"/>
      <c r="I2785" s="210"/>
      <c r="J2785" s="210"/>
      <c r="K2785" s="11"/>
      <c r="L2785" s="11"/>
      <c r="M2785" s="11"/>
      <c r="P2785" s="4"/>
      <c r="Q2785" s="4"/>
      <c r="R2785" s="4"/>
      <c r="S2785" s="4"/>
      <c r="T2785" s="4"/>
      <c r="U2785" s="4"/>
      <c r="V2785" s="4"/>
      <c r="W2785" s="4"/>
      <c r="X2785" s="4"/>
    </row>
    <row r="2786" spans="3:24" s="3" customFormat="1">
      <c r="C2786" s="11"/>
      <c r="E2786" s="11"/>
      <c r="F2786" s="11"/>
      <c r="G2786" s="11"/>
      <c r="H2786" s="209"/>
      <c r="I2786" s="210"/>
      <c r="J2786" s="210"/>
      <c r="K2786" s="11"/>
      <c r="L2786" s="11"/>
      <c r="M2786" s="11"/>
      <c r="P2786" s="4"/>
      <c r="Q2786" s="4"/>
      <c r="R2786" s="4"/>
      <c r="S2786" s="4"/>
      <c r="T2786" s="4"/>
      <c r="U2786" s="4"/>
      <c r="V2786" s="4"/>
      <c r="W2786" s="4"/>
      <c r="X2786" s="4"/>
    </row>
    <row r="2787" spans="3:24" s="3" customFormat="1">
      <c r="C2787" s="11"/>
      <c r="E2787" s="11"/>
      <c r="F2787" s="11"/>
      <c r="G2787" s="11"/>
      <c r="H2787" s="209"/>
      <c r="I2787" s="210"/>
      <c r="J2787" s="210"/>
      <c r="K2787" s="11"/>
      <c r="L2787" s="11"/>
      <c r="M2787" s="11"/>
      <c r="P2787" s="4"/>
      <c r="Q2787" s="4"/>
      <c r="R2787" s="4"/>
      <c r="S2787" s="4"/>
      <c r="T2787" s="4"/>
      <c r="U2787" s="4"/>
      <c r="V2787" s="4"/>
      <c r="W2787" s="4"/>
      <c r="X2787" s="4"/>
    </row>
    <row r="2788" spans="3:24" s="3" customFormat="1">
      <c r="C2788" s="11"/>
      <c r="E2788" s="11"/>
      <c r="F2788" s="11"/>
      <c r="G2788" s="11"/>
      <c r="H2788" s="209"/>
      <c r="I2788" s="210"/>
      <c r="J2788" s="210"/>
      <c r="K2788" s="11"/>
      <c r="L2788" s="11"/>
      <c r="M2788" s="11"/>
      <c r="P2788" s="4"/>
      <c r="Q2788" s="4"/>
      <c r="R2788" s="4"/>
      <c r="S2788" s="4"/>
      <c r="T2788" s="4"/>
      <c r="U2788" s="4"/>
      <c r="V2788" s="4"/>
      <c r="W2788" s="4"/>
      <c r="X2788" s="4"/>
    </row>
    <row r="2789" spans="3:24" s="3" customFormat="1">
      <c r="C2789" s="11"/>
      <c r="E2789" s="11"/>
      <c r="F2789" s="11"/>
      <c r="G2789" s="11"/>
      <c r="H2789" s="209"/>
      <c r="I2789" s="210"/>
      <c r="J2789" s="210"/>
      <c r="K2789" s="11"/>
      <c r="L2789" s="11"/>
      <c r="M2789" s="11"/>
      <c r="P2789" s="4"/>
      <c r="Q2789" s="4"/>
      <c r="R2789" s="4"/>
      <c r="S2789" s="4"/>
      <c r="T2789" s="4"/>
      <c r="U2789" s="4"/>
      <c r="V2789" s="4"/>
      <c r="W2789" s="4"/>
      <c r="X2789" s="4"/>
    </row>
    <row r="2790" spans="3:24" s="3" customFormat="1">
      <c r="C2790" s="11"/>
      <c r="E2790" s="11"/>
      <c r="F2790" s="11"/>
      <c r="G2790" s="11"/>
      <c r="H2790" s="209"/>
      <c r="I2790" s="210"/>
      <c r="J2790" s="210"/>
      <c r="K2790" s="11"/>
      <c r="L2790" s="11"/>
      <c r="M2790" s="11"/>
      <c r="P2790" s="4"/>
      <c r="Q2790" s="4"/>
      <c r="R2790" s="4"/>
      <c r="S2790" s="4"/>
      <c r="T2790" s="4"/>
      <c r="U2790" s="4"/>
      <c r="V2790" s="4"/>
      <c r="W2790" s="4"/>
      <c r="X2790" s="4"/>
    </row>
    <row r="2791" spans="3:24" s="3" customFormat="1">
      <c r="C2791" s="11"/>
      <c r="E2791" s="11"/>
      <c r="F2791" s="11"/>
      <c r="G2791" s="11"/>
      <c r="H2791" s="209"/>
      <c r="I2791" s="210"/>
      <c r="J2791" s="210"/>
      <c r="K2791" s="11"/>
      <c r="L2791" s="11"/>
      <c r="M2791" s="11"/>
      <c r="P2791" s="4"/>
      <c r="Q2791" s="4"/>
      <c r="R2791" s="4"/>
      <c r="S2791" s="4"/>
      <c r="T2791" s="4"/>
      <c r="U2791" s="4"/>
      <c r="V2791" s="4"/>
      <c r="W2791" s="4"/>
      <c r="X2791" s="4"/>
    </row>
    <row r="2792" spans="3:24" s="3" customFormat="1">
      <c r="C2792" s="11"/>
      <c r="E2792" s="11"/>
      <c r="F2792" s="11"/>
      <c r="G2792" s="11"/>
      <c r="H2792" s="209"/>
      <c r="I2792" s="210"/>
      <c r="J2792" s="210"/>
      <c r="K2792" s="11"/>
      <c r="L2792" s="11"/>
      <c r="M2792" s="11"/>
      <c r="P2792" s="4"/>
      <c r="Q2792" s="4"/>
      <c r="R2792" s="4"/>
      <c r="S2792" s="4"/>
      <c r="T2792" s="4"/>
      <c r="U2792" s="4"/>
      <c r="V2792" s="4"/>
      <c r="W2792" s="4"/>
      <c r="X2792" s="4"/>
    </row>
    <row r="2793" spans="3:24" s="3" customFormat="1">
      <c r="C2793" s="11"/>
      <c r="E2793" s="11"/>
      <c r="F2793" s="11"/>
      <c r="G2793" s="11"/>
      <c r="H2793" s="209"/>
      <c r="I2793" s="210"/>
      <c r="J2793" s="210"/>
      <c r="K2793" s="11"/>
      <c r="L2793" s="11"/>
      <c r="M2793" s="11"/>
      <c r="P2793" s="4"/>
      <c r="Q2793" s="4"/>
      <c r="R2793" s="4"/>
      <c r="S2793" s="4"/>
      <c r="T2793" s="4"/>
      <c r="U2793" s="4"/>
      <c r="V2793" s="4"/>
      <c r="W2793" s="4"/>
      <c r="X2793" s="4"/>
    </row>
    <row r="2794" spans="3:24" s="3" customFormat="1">
      <c r="C2794" s="11"/>
      <c r="E2794" s="11"/>
      <c r="F2794" s="11"/>
      <c r="G2794" s="11"/>
      <c r="H2794" s="209"/>
      <c r="I2794" s="210"/>
      <c r="J2794" s="210"/>
      <c r="K2794" s="11"/>
      <c r="L2794" s="11"/>
      <c r="M2794" s="11"/>
      <c r="P2794" s="4"/>
      <c r="Q2794" s="4"/>
      <c r="R2794" s="4"/>
      <c r="S2794" s="4"/>
      <c r="T2794" s="4"/>
      <c r="U2794" s="4"/>
      <c r="V2794" s="4"/>
      <c r="W2794" s="4"/>
      <c r="X2794" s="4"/>
    </row>
    <row r="2795" spans="3:24" s="3" customFormat="1">
      <c r="C2795" s="11"/>
      <c r="E2795" s="11"/>
      <c r="F2795" s="11"/>
      <c r="G2795" s="11"/>
      <c r="H2795" s="209"/>
      <c r="I2795" s="210"/>
      <c r="J2795" s="210"/>
      <c r="K2795" s="11"/>
      <c r="L2795" s="11"/>
      <c r="M2795" s="11"/>
      <c r="P2795" s="4"/>
      <c r="Q2795" s="4"/>
      <c r="R2795" s="4"/>
      <c r="S2795" s="4"/>
      <c r="T2795" s="4"/>
      <c r="U2795" s="4"/>
      <c r="V2795" s="4"/>
      <c r="W2795" s="4"/>
      <c r="X2795" s="4"/>
    </row>
    <row r="2796" spans="3:24" s="3" customFormat="1">
      <c r="C2796" s="11"/>
      <c r="E2796" s="11"/>
      <c r="F2796" s="11"/>
      <c r="G2796" s="11"/>
      <c r="H2796" s="209"/>
      <c r="I2796" s="210"/>
      <c r="J2796" s="210"/>
      <c r="K2796" s="11"/>
      <c r="L2796" s="11"/>
      <c r="M2796" s="11"/>
      <c r="P2796" s="4"/>
      <c r="Q2796" s="4"/>
      <c r="R2796" s="4"/>
      <c r="S2796" s="4"/>
      <c r="T2796" s="4"/>
      <c r="U2796" s="4"/>
      <c r="V2796" s="4"/>
      <c r="W2796" s="4"/>
      <c r="X2796" s="4"/>
    </row>
    <row r="2797" spans="3:24" s="3" customFormat="1">
      <c r="C2797" s="11"/>
      <c r="E2797" s="11"/>
      <c r="F2797" s="11"/>
      <c r="G2797" s="11"/>
      <c r="H2797" s="209"/>
      <c r="I2797" s="210"/>
      <c r="J2797" s="210"/>
      <c r="K2797" s="11"/>
      <c r="L2797" s="11"/>
      <c r="M2797" s="11"/>
      <c r="P2797" s="4"/>
      <c r="Q2797" s="4"/>
      <c r="R2797" s="4"/>
      <c r="S2797" s="4"/>
      <c r="T2797" s="4"/>
      <c r="U2797" s="4"/>
      <c r="V2797" s="4"/>
      <c r="W2797" s="4"/>
      <c r="X2797" s="4"/>
    </row>
    <row r="2798" spans="3:24" s="3" customFormat="1">
      <c r="C2798" s="11"/>
      <c r="E2798" s="11"/>
      <c r="F2798" s="11"/>
      <c r="G2798" s="11"/>
      <c r="H2798" s="209"/>
      <c r="I2798" s="210"/>
      <c r="J2798" s="210"/>
      <c r="K2798" s="11"/>
      <c r="L2798" s="11"/>
      <c r="M2798" s="11"/>
      <c r="P2798" s="4"/>
      <c r="Q2798" s="4"/>
      <c r="R2798" s="4"/>
      <c r="S2798" s="4"/>
      <c r="T2798" s="4"/>
      <c r="U2798" s="4"/>
      <c r="V2798" s="4"/>
      <c r="W2798" s="4"/>
      <c r="X2798" s="4"/>
    </row>
    <row r="2799" spans="3:24" s="3" customFormat="1">
      <c r="C2799" s="11"/>
      <c r="E2799" s="11"/>
      <c r="F2799" s="11"/>
      <c r="G2799" s="11"/>
      <c r="H2799" s="209"/>
      <c r="I2799" s="210"/>
      <c r="J2799" s="210"/>
      <c r="K2799" s="11"/>
      <c r="L2799" s="11"/>
      <c r="M2799" s="11"/>
      <c r="P2799" s="4"/>
      <c r="Q2799" s="4"/>
      <c r="R2799" s="4"/>
      <c r="S2799" s="4"/>
      <c r="T2799" s="4"/>
      <c r="U2799" s="4"/>
      <c r="V2799" s="4"/>
      <c r="W2799" s="4"/>
      <c r="X2799" s="4"/>
    </row>
    <row r="2800" spans="3:24" s="3" customFormat="1">
      <c r="C2800" s="11"/>
      <c r="E2800" s="11"/>
      <c r="F2800" s="11"/>
      <c r="G2800" s="11"/>
      <c r="H2800" s="209"/>
      <c r="I2800" s="210"/>
      <c r="J2800" s="210"/>
      <c r="K2800" s="11"/>
      <c r="L2800" s="11"/>
      <c r="M2800" s="11"/>
      <c r="P2800" s="4"/>
      <c r="Q2800" s="4"/>
      <c r="R2800" s="4"/>
      <c r="S2800" s="4"/>
      <c r="T2800" s="4"/>
      <c r="U2800" s="4"/>
      <c r="V2800" s="4"/>
      <c r="W2800" s="4"/>
      <c r="X2800" s="4"/>
    </row>
    <row r="2801" spans="3:24" s="3" customFormat="1">
      <c r="C2801" s="11"/>
      <c r="E2801" s="11"/>
      <c r="F2801" s="11"/>
      <c r="G2801" s="11"/>
      <c r="H2801" s="209"/>
      <c r="I2801" s="210"/>
      <c r="J2801" s="210"/>
      <c r="K2801" s="11"/>
      <c r="L2801" s="11"/>
      <c r="M2801" s="11"/>
      <c r="P2801" s="4"/>
      <c r="Q2801" s="4"/>
      <c r="R2801" s="4"/>
      <c r="S2801" s="4"/>
      <c r="T2801" s="4"/>
      <c r="U2801" s="4"/>
      <c r="V2801" s="4"/>
      <c r="W2801" s="4"/>
      <c r="X2801" s="4"/>
    </row>
    <row r="2802" spans="3:24" s="3" customFormat="1">
      <c r="C2802" s="11"/>
      <c r="E2802" s="11"/>
      <c r="F2802" s="11"/>
      <c r="G2802" s="11"/>
      <c r="H2802" s="209"/>
      <c r="I2802" s="210"/>
      <c r="J2802" s="210"/>
      <c r="K2802" s="11"/>
      <c r="L2802" s="11"/>
      <c r="M2802" s="11"/>
      <c r="P2802" s="4"/>
      <c r="Q2802" s="4"/>
      <c r="R2802" s="4"/>
      <c r="S2802" s="4"/>
      <c r="T2802" s="4"/>
      <c r="U2802" s="4"/>
      <c r="V2802" s="4"/>
      <c r="W2802" s="4"/>
      <c r="X2802" s="4"/>
    </row>
    <row r="2803" spans="3:24" s="3" customFormat="1">
      <c r="C2803" s="11"/>
      <c r="E2803" s="11"/>
      <c r="F2803" s="11"/>
      <c r="G2803" s="11"/>
      <c r="H2803" s="209"/>
      <c r="I2803" s="210"/>
      <c r="J2803" s="210"/>
      <c r="K2803" s="11"/>
      <c r="L2803" s="11"/>
      <c r="M2803" s="11"/>
      <c r="P2803" s="4"/>
      <c r="Q2803" s="4"/>
      <c r="R2803" s="4"/>
      <c r="S2803" s="4"/>
      <c r="T2803" s="4"/>
      <c r="U2803" s="4"/>
      <c r="V2803" s="4"/>
      <c r="W2803" s="4"/>
      <c r="X2803" s="4"/>
    </row>
    <row r="2804" spans="3:24" s="3" customFormat="1">
      <c r="C2804" s="11"/>
      <c r="E2804" s="11"/>
      <c r="F2804" s="11"/>
      <c r="G2804" s="11"/>
      <c r="H2804" s="209"/>
      <c r="I2804" s="210"/>
      <c r="J2804" s="210"/>
      <c r="K2804" s="11"/>
      <c r="L2804" s="11"/>
      <c r="M2804" s="11"/>
      <c r="P2804" s="4"/>
      <c r="Q2804" s="4"/>
      <c r="R2804" s="4"/>
      <c r="S2804" s="4"/>
      <c r="T2804" s="4"/>
      <c r="U2804" s="4"/>
      <c r="V2804" s="4"/>
      <c r="W2804" s="4"/>
      <c r="X2804" s="4"/>
    </row>
    <row r="2805" spans="3:24" s="3" customFormat="1">
      <c r="C2805" s="11"/>
      <c r="E2805" s="11"/>
      <c r="F2805" s="11"/>
      <c r="G2805" s="11"/>
      <c r="H2805" s="209"/>
      <c r="I2805" s="210"/>
      <c r="J2805" s="210"/>
      <c r="K2805" s="11"/>
      <c r="L2805" s="11"/>
      <c r="M2805" s="11"/>
      <c r="P2805" s="4"/>
      <c r="Q2805" s="4"/>
      <c r="R2805" s="4"/>
      <c r="S2805" s="4"/>
      <c r="T2805" s="4"/>
      <c r="U2805" s="4"/>
      <c r="V2805" s="4"/>
      <c r="W2805" s="4"/>
      <c r="X2805" s="4"/>
    </row>
    <row r="2806" spans="3:24" s="3" customFormat="1">
      <c r="C2806" s="11"/>
      <c r="E2806" s="11"/>
      <c r="F2806" s="11"/>
      <c r="G2806" s="11"/>
      <c r="H2806" s="209"/>
      <c r="I2806" s="210"/>
      <c r="J2806" s="210"/>
      <c r="K2806" s="11"/>
      <c r="L2806" s="11"/>
      <c r="M2806" s="11"/>
      <c r="P2806" s="4"/>
      <c r="Q2806" s="4"/>
      <c r="R2806" s="4"/>
      <c r="S2806" s="4"/>
      <c r="T2806" s="4"/>
      <c r="U2806" s="4"/>
      <c r="V2806" s="4"/>
      <c r="W2806" s="4"/>
      <c r="X2806" s="4"/>
    </row>
    <row r="2807" spans="3:24" s="3" customFormat="1">
      <c r="C2807" s="11"/>
      <c r="E2807" s="11"/>
      <c r="F2807" s="11"/>
      <c r="G2807" s="11"/>
      <c r="H2807" s="209"/>
      <c r="I2807" s="210"/>
      <c r="J2807" s="210"/>
      <c r="K2807" s="11"/>
      <c r="L2807" s="11"/>
      <c r="M2807" s="11"/>
      <c r="P2807" s="4"/>
      <c r="Q2807" s="4"/>
      <c r="R2807" s="4"/>
      <c r="S2807" s="4"/>
      <c r="T2807" s="4"/>
      <c r="U2807" s="4"/>
      <c r="V2807" s="4"/>
      <c r="W2807" s="4"/>
      <c r="X2807" s="4"/>
    </row>
    <row r="2808" spans="3:24" s="3" customFormat="1">
      <c r="C2808" s="11"/>
      <c r="E2808" s="11"/>
      <c r="F2808" s="11"/>
      <c r="G2808" s="11"/>
      <c r="H2808" s="209"/>
      <c r="I2808" s="210"/>
      <c r="J2808" s="210"/>
      <c r="K2808" s="11"/>
      <c r="L2808" s="11"/>
      <c r="M2808" s="11"/>
      <c r="P2808" s="4"/>
      <c r="Q2808" s="4"/>
      <c r="R2808" s="4"/>
      <c r="S2808" s="4"/>
      <c r="T2808" s="4"/>
      <c r="U2808" s="4"/>
      <c r="V2808" s="4"/>
      <c r="W2808" s="4"/>
      <c r="X2808" s="4"/>
    </row>
    <row r="2809" spans="3:24" s="3" customFormat="1">
      <c r="C2809" s="11"/>
      <c r="E2809" s="11"/>
      <c r="F2809" s="11"/>
      <c r="G2809" s="11"/>
      <c r="H2809" s="209"/>
      <c r="I2809" s="210"/>
      <c r="J2809" s="210"/>
      <c r="K2809" s="11"/>
      <c r="L2809" s="11"/>
      <c r="M2809" s="11"/>
      <c r="P2809" s="4"/>
      <c r="Q2809" s="4"/>
      <c r="R2809" s="4"/>
      <c r="S2809" s="4"/>
      <c r="T2809" s="4"/>
      <c r="U2809" s="4"/>
      <c r="V2809" s="4"/>
      <c r="W2809" s="4"/>
      <c r="X2809" s="4"/>
    </row>
    <row r="2810" spans="3:24" s="3" customFormat="1">
      <c r="C2810" s="11"/>
      <c r="E2810" s="11"/>
      <c r="F2810" s="11"/>
      <c r="G2810" s="11"/>
      <c r="H2810" s="209"/>
      <c r="I2810" s="210"/>
      <c r="J2810" s="210"/>
      <c r="K2810" s="11"/>
      <c r="L2810" s="11"/>
      <c r="M2810" s="11"/>
      <c r="P2810" s="4"/>
      <c r="Q2810" s="4"/>
      <c r="R2810" s="4"/>
      <c r="S2810" s="4"/>
      <c r="T2810" s="4"/>
      <c r="U2810" s="4"/>
      <c r="V2810" s="4"/>
      <c r="W2810" s="4"/>
      <c r="X2810" s="4"/>
    </row>
    <row r="2811" spans="3:24" s="3" customFormat="1">
      <c r="C2811" s="11"/>
      <c r="E2811" s="11"/>
      <c r="F2811" s="11"/>
      <c r="G2811" s="11"/>
      <c r="H2811" s="209"/>
      <c r="I2811" s="210"/>
      <c r="J2811" s="210"/>
      <c r="K2811" s="11"/>
      <c r="L2811" s="11"/>
      <c r="M2811" s="11"/>
      <c r="P2811" s="4"/>
      <c r="Q2811" s="4"/>
      <c r="R2811" s="4"/>
      <c r="S2811" s="4"/>
      <c r="T2811" s="4"/>
      <c r="U2811" s="4"/>
      <c r="V2811" s="4"/>
      <c r="W2811" s="4"/>
      <c r="X2811" s="4"/>
    </row>
    <row r="2812" spans="3:24" s="3" customFormat="1">
      <c r="C2812" s="11"/>
      <c r="E2812" s="11"/>
      <c r="F2812" s="11"/>
      <c r="G2812" s="11"/>
      <c r="H2812" s="209"/>
      <c r="I2812" s="210"/>
      <c r="J2812" s="210"/>
      <c r="K2812" s="11"/>
      <c r="L2812" s="11"/>
      <c r="M2812" s="11"/>
      <c r="P2812" s="4"/>
      <c r="Q2812" s="4"/>
      <c r="R2812" s="4"/>
      <c r="S2812" s="4"/>
      <c r="T2812" s="4"/>
      <c r="U2812" s="4"/>
      <c r="V2812" s="4"/>
      <c r="W2812" s="4"/>
      <c r="X2812" s="4"/>
    </row>
    <row r="2813" spans="3:24" s="3" customFormat="1">
      <c r="C2813" s="11"/>
      <c r="E2813" s="11"/>
      <c r="F2813" s="11"/>
      <c r="G2813" s="11"/>
      <c r="H2813" s="209"/>
      <c r="I2813" s="210"/>
      <c r="J2813" s="210"/>
      <c r="K2813" s="11"/>
      <c r="L2813" s="11"/>
      <c r="M2813" s="11"/>
      <c r="P2813" s="4"/>
      <c r="Q2813" s="4"/>
      <c r="R2813" s="4"/>
      <c r="S2813" s="4"/>
      <c r="T2813" s="4"/>
      <c r="U2813" s="4"/>
      <c r="V2813" s="4"/>
      <c r="W2813" s="4"/>
      <c r="X2813" s="4"/>
    </row>
    <row r="2814" spans="3:24" s="3" customFormat="1">
      <c r="C2814" s="11"/>
      <c r="E2814" s="11"/>
      <c r="F2814" s="11"/>
      <c r="G2814" s="11"/>
      <c r="H2814" s="209"/>
      <c r="I2814" s="210"/>
      <c r="J2814" s="210"/>
      <c r="K2814" s="11"/>
      <c r="L2814" s="11"/>
      <c r="M2814" s="11"/>
      <c r="P2814" s="4"/>
      <c r="Q2814" s="4"/>
      <c r="R2814" s="4"/>
      <c r="S2814" s="4"/>
      <c r="T2814" s="4"/>
      <c r="U2814" s="4"/>
      <c r="V2814" s="4"/>
      <c r="W2814" s="4"/>
      <c r="X2814" s="4"/>
    </row>
    <row r="2815" spans="3:24" s="3" customFormat="1">
      <c r="C2815" s="11"/>
      <c r="E2815" s="11"/>
      <c r="F2815" s="11"/>
      <c r="G2815" s="11"/>
      <c r="H2815" s="209"/>
      <c r="I2815" s="210"/>
      <c r="J2815" s="210"/>
      <c r="K2815" s="11"/>
      <c r="L2815" s="11"/>
      <c r="M2815" s="11"/>
      <c r="P2815" s="4"/>
      <c r="Q2815" s="4"/>
      <c r="R2815" s="4"/>
      <c r="S2815" s="4"/>
      <c r="T2815" s="4"/>
      <c r="U2815" s="4"/>
      <c r="V2815" s="4"/>
      <c r="W2815" s="4"/>
      <c r="X2815" s="4"/>
    </row>
    <row r="2816" spans="3:24" s="3" customFormat="1">
      <c r="C2816" s="11"/>
      <c r="E2816" s="11"/>
      <c r="F2816" s="11"/>
      <c r="G2816" s="11"/>
      <c r="H2816" s="209"/>
      <c r="I2816" s="210"/>
      <c r="J2816" s="210"/>
      <c r="K2816" s="11"/>
      <c r="L2816" s="11"/>
      <c r="M2816" s="11"/>
      <c r="P2816" s="4"/>
      <c r="Q2816" s="4"/>
      <c r="R2816" s="4"/>
      <c r="S2816" s="4"/>
      <c r="T2816" s="4"/>
      <c r="U2816" s="4"/>
      <c r="V2816" s="4"/>
      <c r="W2816" s="4"/>
      <c r="X2816" s="4"/>
    </row>
    <row r="2817" spans="3:24" s="3" customFormat="1">
      <c r="C2817" s="11"/>
      <c r="E2817" s="11"/>
      <c r="F2817" s="11"/>
      <c r="G2817" s="11"/>
      <c r="H2817" s="209"/>
      <c r="I2817" s="210"/>
      <c r="J2817" s="210"/>
      <c r="K2817" s="11"/>
      <c r="L2817" s="11"/>
      <c r="M2817" s="11"/>
      <c r="P2817" s="4"/>
      <c r="Q2817" s="4"/>
      <c r="R2817" s="4"/>
      <c r="S2817" s="4"/>
      <c r="T2817" s="4"/>
      <c r="U2817" s="4"/>
      <c r="V2817" s="4"/>
      <c r="W2817" s="4"/>
      <c r="X2817" s="4"/>
    </row>
    <row r="2818" spans="3:24" s="3" customFormat="1">
      <c r="C2818" s="11"/>
      <c r="E2818" s="11"/>
      <c r="F2818" s="11"/>
      <c r="G2818" s="11"/>
      <c r="H2818" s="209"/>
      <c r="I2818" s="210"/>
      <c r="J2818" s="210"/>
      <c r="K2818" s="11"/>
      <c r="L2818" s="11"/>
      <c r="M2818" s="11"/>
      <c r="P2818" s="4"/>
      <c r="Q2818" s="4"/>
      <c r="R2818" s="4"/>
      <c r="S2818" s="4"/>
      <c r="T2818" s="4"/>
      <c r="U2818" s="4"/>
      <c r="V2818" s="4"/>
      <c r="W2818" s="4"/>
      <c r="X2818" s="4"/>
    </row>
    <row r="2819" spans="3:24" s="3" customFormat="1">
      <c r="C2819" s="11"/>
      <c r="E2819" s="11"/>
      <c r="F2819" s="11"/>
      <c r="G2819" s="11"/>
      <c r="H2819" s="209"/>
      <c r="I2819" s="210"/>
      <c r="J2819" s="210"/>
      <c r="K2819" s="11"/>
      <c r="L2819" s="11"/>
      <c r="M2819" s="11"/>
      <c r="P2819" s="4"/>
      <c r="Q2819" s="4"/>
      <c r="R2819" s="4"/>
      <c r="S2819" s="4"/>
      <c r="T2819" s="4"/>
      <c r="U2819" s="4"/>
      <c r="V2819" s="4"/>
      <c r="W2819" s="4"/>
      <c r="X2819" s="4"/>
    </row>
    <row r="2820" spans="3:24" s="3" customFormat="1">
      <c r="C2820" s="11"/>
      <c r="E2820" s="11"/>
      <c r="F2820" s="11"/>
      <c r="G2820" s="11"/>
      <c r="H2820" s="209"/>
      <c r="I2820" s="210"/>
      <c r="J2820" s="210"/>
      <c r="K2820" s="11"/>
      <c r="L2820" s="11"/>
      <c r="M2820" s="11"/>
      <c r="P2820" s="4"/>
      <c r="Q2820" s="4"/>
      <c r="R2820" s="4"/>
      <c r="S2820" s="4"/>
      <c r="T2820" s="4"/>
      <c r="U2820" s="4"/>
      <c r="V2820" s="4"/>
      <c r="W2820" s="4"/>
      <c r="X2820" s="4"/>
    </row>
    <row r="2821" spans="3:24" s="3" customFormat="1">
      <c r="C2821" s="11"/>
      <c r="E2821" s="11"/>
      <c r="F2821" s="11"/>
      <c r="G2821" s="11"/>
      <c r="H2821" s="209"/>
      <c r="I2821" s="210"/>
      <c r="J2821" s="210"/>
      <c r="K2821" s="11"/>
      <c r="L2821" s="11"/>
      <c r="M2821" s="11"/>
      <c r="P2821" s="4"/>
      <c r="Q2821" s="4"/>
      <c r="R2821" s="4"/>
      <c r="S2821" s="4"/>
      <c r="T2821" s="4"/>
      <c r="U2821" s="4"/>
      <c r="V2821" s="4"/>
      <c r="W2821" s="4"/>
      <c r="X2821" s="4"/>
    </row>
    <row r="2822" spans="3:24" s="3" customFormat="1">
      <c r="C2822" s="11"/>
      <c r="E2822" s="11"/>
      <c r="F2822" s="11"/>
      <c r="G2822" s="11"/>
      <c r="H2822" s="209"/>
      <c r="I2822" s="210"/>
      <c r="J2822" s="210"/>
      <c r="K2822" s="11"/>
      <c r="L2822" s="11"/>
      <c r="M2822" s="11"/>
      <c r="P2822" s="4"/>
      <c r="Q2822" s="4"/>
      <c r="R2822" s="4"/>
      <c r="S2822" s="4"/>
      <c r="T2822" s="4"/>
      <c r="U2822" s="4"/>
      <c r="V2822" s="4"/>
      <c r="W2822" s="4"/>
      <c r="X2822" s="4"/>
    </row>
    <row r="2823" spans="3:24" s="3" customFormat="1">
      <c r="C2823" s="11"/>
      <c r="E2823" s="11"/>
      <c r="F2823" s="11"/>
      <c r="G2823" s="11"/>
      <c r="H2823" s="209"/>
      <c r="I2823" s="210"/>
      <c r="J2823" s="210"/>
      <c r="K2823" s="11"/>
      <c r="L2823" s="11"/>
      <c r="M2823" s="11"/>
      <c r="P2823" s="4"/>
      <c r="Q2823" s="4"/>
      <c r="R2823" s="4"/>
      <c r="S2823" s="4"/>
      <c r="T2823" s="4"/>
      <c r="U2823" s="4"/>
      <c r="V2823" s="4"/>
      <c r="W2823" s="4"/>
      <c r="X2823" s="4"/>
    </row>
    <row r="2824" spans="3:24" s="3" customFormat="1">
      <c r="C2824" s="11"/>
      <c r="E2824" s="11"/>
      <c r="F2824" s="11"/>
      <c r="G2824" s="11"/>
      <c r="H2824" s="209"/>
      <c r="I2824" s="210"/>
      <c r="J2824" s="210"/>
      <c r="K2824" s="11"/>
      <c r="L2824" s="11"/>
      <c r="M2824" s="11"/>
      <c r="P2824" s="4"/>
      <c r="Q2824" s="4"/>
      <c r="R2824" s="4"/>
      <c r="S2824" s="4"/>
      <c r="T2824" s="4"/>
      <c r="U2824" s="4"/>
      <c r="V2824" s="4"/>
      <c r="W2824" s="4"/>
      <c r="X2824" s="4"/>
    </row>
    <row r="2825" spans="3:24" s="3" customFormat="1">
      <c r="C2825" s="11"/>
      <c r="E2825" s="11"/>
      <c r="F2825" s="11"/>
      <c r="G2825" s="11"/>
      <c r="H2825" s="209"/>
      <c r="I2825" s="210"/>
      <c r="J2825" s="210"/>
      <c r="K2825" s="11"/>
      <c r="L2825" s="11"/>
      <c r="M2825" s="11"/>
      <c r="P2825" s="4"/>
      <c r="Q2825" s="4"/>
      <c r="R2825" s="4"/>
      <c r="S2825" s="4"/>
      <c r="T2825" s="4"/>
      <c r="U2825" s="4"/>
      <c r="V2825" s="4"/>
      <c r="W2825" s="4"/>
      <c r="X2825" s="4"/>
    </row>
    <row r="2826" spans="3:24" s="3" customFormat="1">
      <c r="C2826" s="11"/>
      <c r="E2826" s="11"/>
      <c r="F2826" s="11"/>
      <c r="G2826" s="11"/>
      <c r="H2826" s="209"/>
      <c r="I2826" s="210"/>
      <c r="J2826" s="210"/>
      <c r="K2826" s="11"/>
      <c r="L2826" s="11"/>
      <c r="M2826" s="11"/>
      <c r="P2826" s="4"/>
      <c r="Q2826" s="4"/>
      <c r="R2826" s="4"/>
      <c r="S2826" s="4"/>
      <c r="T2826" s="4"/>
      <c r="U2826" s="4"/>
      <c r="V2826" s="4"/>
      <c r="W2826" s="4"/>
      <c r="X2826" s="4"/>
    </row>
    <row r="2827" spans="3:24" s="3" customFormat="1">
      <c r="C2827" s="11"/>
      <c r="E2827" s="11"/>
      <c r="F2827" s="11"/>
      <c r="G2827" s="11"/>
      <c r="H2827" s="209"/>
      <c r="I2827" s="210"/>
      <c r="J2827" s="210"/>
      <c r="K2827" s="11"/>
      <c r="L2827" s="11"/>
      <c r="M2827" s="11"/>
      <c r="P2827" s="4"/>
      <c r="Q2827" s="4"/>
      <c r="R2827" s="4"/>
      <c r="S2827" s="4"/>
      <c r="T2827" s="4"/>
      <c r="U2827" s="4"/>
      <c r="V2827" s="4"/>
      <c r="W2827" s="4"/>
      <c r="X2827" s="4"/>
    </row>
    <row r="2828" spans="3:24" s="3" customFormat="1">
      <c r="C2828" s="11"/>
      <c r="E2828" s="11"/>
      <c r="F2828" s="11"/>
      <c r="G2828" s="11"/>
      <c r="H2828" s="209"/>
      <c r="I2828" s="210"/>
      <c r="J2828" s="210"/>
      <c r="K2828" s="11"/>
      <c r="L2828" s="11"/>
      <c r="M2828" s="11"/>
      <c r="P2828" s="4"/>
      <c r="Q2828" s="4"/>
      <c r="R2828" s="4"/>
      <c r="S2828" s="4"/>
      <c r="T2828" s="4"/>
      <c r="U2828" s="4"/>
      <c r="V2828" s="4"/>
      <c r="W2828" s="4"/>
      <c r="X2828" s="4"/>
    </row>
    <row r="2829" spans="3:24" s="3" customFormat="1">
      <c r="C2829" s="11"/>
      <c r="E2829" s="11"/>
      <c r="F2829" s="11"/>
      <c r="G2829" s="11"/>
      <c r="H2829" s="209"/>
      <c r="I2829" s="210"/>
      <c r="J2829" s="210"/>
      <c r="K2829" s="11"/>
      <c r="L2829" s="11"/>
      <c r="M2829" s="11"/>
      <c r="P2829" s="4"/>
      <c r="Q2829" s="4"/>
      <c r="R2829" s="4"/>
      <c r="S2829" s="4"/>
      <c r="T2829" s="4"/>
      <c r="U2829" s="4"/>
      <c r="V2829" s="4"/>
      <c r="W2829" s="4"/>
      <c r="X2829" s="4"/>
    </row>
    <row r="2830" spans="3:24" s="3" customFormat="1">
      <c r="C2830" s="11"/>
      <c r="E2830" s="11"/>
      <c r="F2830" s="11"/>
      <c r="G2830" s="11"/>
      <c r="H2830" s="209"/>
      <c r="I2830" s="210"/>
      <c r="J2830" s="210"/>
      <c r="K2830" s="11"/>
      <c r="L2830" s="11"/>
      <c r="M2830" s="11"/>
      <c r="P2830" s="4"/>
      <c r="Q2830" s="4"/>
      <c r="R2830" s="4"/>
      <c r="S2830" s="4"/>
      <c r="T2830" s="4"/>
      <c r="U2830" s="4"/>
      <c r="V2830" s="4"/>
      <c r="W2830" s="4"/>
      <c r="X2830" s="4"/>
    </row>
    <row r="2831" spans="3:24" s="3" customFormat="1">
      <c r="C2831" s="11"/>
      <c r="E2831" s="11"/>
      <c r="F2831" s="11"/>
      <c r="G2831" s="11"/>
      <c r="H2831" s="209"/>
      <c r="I2831" s="210"/>
      <c r="J2831" s="210"/>
      <c r="K2831" s="11"/>
      <c r="L2831" s="11"/>
      <c r="M2831" s="11"/>
      <c r="P2831" s="4"/>
      <c r="Q2831" s="4"/>
      <c r="R2831" s="4"/>
      <c r="S2831" s="4"/>
      <c r="T2831" s="4"/>
      <c r="U2831" s="4"/>
      <c r="V2831" s="4"/>
      <c r="W2831" s="4"/>
      <c r="X2831" s="4"/>
    </row>
    <row r="2832" spans="3:24" s="3" customFormat="1">
      <c r="C2832" s="11"/>
      <c r="E2832" s="11"/>
      <c r="F2832" s="11"/>
      <c r="G2832" s="11"/>
      <c r="H2832" s="209"/>
      <c r="I2832" s="210"/>
      <c r="J2832" s="210"/>
      <c r="K2832" s="11"/>
      <c r="L2832" s="11"/>
      <c r="M2832" s="11"/>
      <c r="P2832" s="4"/>
      <c r="Q2832" s="4"/>
      <c r="R2832" s="4"/>
      <c r="S2832" s="4"/>
      <c r="T2832" s="4"/>
      <c r="U2832" s="4"/>
      <c r="V2832" s="4"/>
      <c r="W2832" s="4"/>
      <c r="X2832" s="4"/>
    </row>
    <row r="2833" spans="3:24" s="3" customFormat="1">
      <c r="C2833" s="11"/>
      <c r="E2833" s="11"/>
      <c r="F2833" s="11"/>
      <c r="G2833" s="11"/>
      <c r="H2833" s="209"/>
      <c r="I2833" s="210"/>
      <c r="J2833" s="210"/>
      <c r="K2833" s="11"/>
      <c r="L2833" s="11"/>
      <c r="M2833" s="11"/>
      <c r="P2833" s="4"/>
      <c r="Q2833" s="4"/>
      <c r="R2833" s="4"/>
      <c r="S2833" s="4"/>
      <c r="T2833" s="4"/>
      <c r="U2833" s="4"/>
      <c r="V2833" s="4"/>
      <c r="W2833" s="4"/>
      <c r="X2833" s="4"/>
    </row>
    <row r="2834" spans="3:24" s="3" customFormat="1">
      <c r="C2834" s="11"/>
      <c r="E2834" s="11"/>
      <c r="F2834" s="11"/>
      <c r="G2834" s="11"/>
      <c r="H2834" s="209"/>
      <c r="I2834" s="210"/>
      <c r="J2834" s="210"/>
      <c r="K2834" s="11"/>
      <c r="L2834" s="11"/>
      <c r="M2834" s="11"/>
      <c r="P2834" s="4"/>
      <c r="Q2834" s="4"/>
      <c r="R2834" s="4"/>
      <c r="S2834" s="4"/>
      <c r="T2834" s="4"/>
      <c r="U2834" s="4"/>
      <c r="V2834" s="4"/>
      <c r="W2834" s="4"/>
      <c r="X2834" s="4"/>
    </row>
    <row r="2835" spans="3:24" s="3" customFormat="1">
      <c r="C2835" s="11"/>
      <c r="E2835" s="11"/>
      <c r="F2835" s="11"/>
      <c r="G2835" s="11"/>
      <c r="H2835" s="209"/>
      <c r="I2835" s="210"/>
      <c r="J2835" s="210"/>
      <c r="K2835" s="11"/>
      <c r="L2835" s="11"/>
      <c r="M2835" s="11"/>
      <c r="P2835" s="4"/>
      <c r="Q2835" s="4"/>
      <c r="R2835" s="4"/>
      <c r="S2835" s="4"/>
      <c r="T2835" s="4"/>
      <c r="U2835" s="4"/>
      <c r="V2835" s="4"/>
      <c r="W2835" s="4"/>
      <c r="X2835" s="4"/>
    </row>
    <row r="2836" spans="3:24" s="3" customFormat="1">
      <c r="C2836" s="11"/>
      <c r="E2836" s="11"/>
      <c r="F2836" s="11"/>
      <c r="G2836" s="11"/>
      <c r="H2836" s="209"/>
      <c r="I2836" s="210"/>
      <c r="J2836" s="210"/>
      <c r="K2836" s="11"/>
      <c r="L2836" s="11"/>
      <c r="M2836" s="11"/>
      <c r="P2836" s="4"/>
      <c r="Q2836" s="4"/>
      <c r="R2836" s="4"/>
      <c r="S2836" s="4"/>
      <c r="T2836" s="4"/>
      <c r="U2836" s="4"/>
      <c r="V2836" s="4"/>
      <c r="W2836" s="4"/>
      <c r="X2836" s="4"/>
    </row>
    <row r="2837" spans="3:24" s="3" customFormat="1">
      <c r="C2837" s="11"/>
      <c r="E2837" s="11"/>
      <c r="F2837" s="11"/>
      <c r="G2837" s="11"/>
      <c r="H2837" s="209"/>
      <c r="I2837" s="210"/>
      <c r="J2837" s="210"/>
      <c r="K2837" s="11"/>
      <c r="L2837" s="11"/>
      <c r="M2837" s="11"/>
      <c r="P2837" s="4"/>
      <c r="Q2837" s="4"/>
      <c r="R2837" s="4"/>
      <c r="S2837" s="4"/>
      <c r="T2837" s="4"/>
      <c r="U2837" s="4"/>
      <c r="V2837" s="4"/>
      <c r="W2837" s="4"/>
      <c r="X2837" s="4"/>
    </row>
    <row r="2838" spans="3:24" s="3" customFormat="1">
      <c r="C2838" s="11"/>
      <c r="E2838" s="11"/>
      <c r="F2838" s="11"/>
      <c r="G2838" s="11"/>
      <c r="H2838" s="209"/>
      <c r="I2838" s="210"/>
      <c r="J2838" s="210"/>
      <c r="K2838" s="11"/>
      <c r="L2838" s="11"/>
      <c r="M2838" s="11"/>
      <c r="P2838" s="4"/>
      <c r="Q2838" s="4"/>
      <c r="R2838" s="4"/>
      <c r="S2838" s="4"/>
      <c r="T2838" s="4"/>
      <c r="U2838" s="4"/>
      <c r="V2838" s="4"/>
      <c r="W2838" s="4"/>
      <c r="X2838" s="4"/>
    </row>
    <row r="2839" spans="3:24" s="3" customFormat="1">
      <c r="C2839" s="11"/>
      <c r="E2839" s="11"/>
      <c r="F2839" s="11"/>
      <c r="G2839" s="11"/>
      <c r="H2839" s="209"/>
      <c r="I2839" s="210"/>
      <c r="J2839" s="210"/>
      <c r="K2839" s="11"/>
      <c r="L2839" s="11"/>
      <c r="M2839" s="11"/>
      <c r="P2839" s="4"/>
      <c r="Q2839" s="4"/>
      <c r="R2839" s="4"/>
      <c r="S2839" s="4"/>
      <c r="T2839" s="4"/>
      <c r="U2839" s="4"/>
      <c r="V2839" s="4"/>
      <c r="W2839" s="4"/>
      <c r="X2839" s="4"/>
    </row>
    <row r="2840" spans="3:24" s="3" customFormat="1">
      <c r="C2840" s="11"/>
      <c r="E2840" s="11"/>
      <c r="F2840" s="11"/>
      <c r="G2840" s="11"/>
      <c r="H2840" s="209"/>
      <c r="I2840" s="210"/>
      <c r="J2840" s="210"/>
      <c r="K2840" s="11"/>
      <c r="L2840" s="11"/>
      <c r="M2840" s="11"/>
      <c r="P2840" s="4"/>
      <c r="Q2840" s="4"/>
      <c r="R2840" s="4"/>
      <c r="S2840" s="4"/>
      <c r="T2840" s="4"/>
      <c r="U2840" s="4"/>
      <c r="V2840" s="4"/>
      <c r="W2840" s="4"/>
      <c r="X2840" s="4"/>
    </row>
    <row r="2841" spans="3:24" s="3" customFormat="1">
      <c r="C2841" s="11"/>
      <c r="E2841" s="11"/>
      <c r="F2841" s="11"/>
      <c r="G2841" s="11"/>
      <c r="H2841" s="209"/>
      <c r="I2841" s="210"/>
      <c r="J2841" s="210"/>
      <c r="K2841" s="11"/>
      <c r="L2841" s="11"/>
      <c r="M2841" s="11"/>
      <c r="P2841" s="4"/>
      <c r="Q2841" s="4"/>
      <c r="R2841" s="4"/>
      <c r="S2841" s="4"/>
      <c r="T2841" s="4"/>
      <c r="U2841" s="4"/>
      <c r="V2841" s="4"/>
      <c r="W2841" s="4"/>
      <c r="X2841" s="4"/>
    </row>
    <row r="2842" spans="3:24" s="3" customFormat="1">
      <c r="C2842" s="11"/>
      <c r="E2842" s="11"/>
      <c r="F2842" s="11"/>
      <c r="G2842" s="11"/>
      <c r="H2842" s="209"/>
      <c r="I2842" s="210"/>
      <c r="J2842" s="210"/>
      <c r="K2842" s="11"/>
      <c r="L2842" s="11"/>
      <c r="M2842" s="11"/>
      <c r="P2842" s="4"/>
      <c r="Q2842" s="4"/>
      <c r="R2842" s="4"/>
      <c r="S2842" s="4"/>
      <c r="T2842" s="4"/>
      <c r="U2842" s="4"/>
      <c r="V2842" s="4"/>
      <c r="W2842" s="4"/>
      <c r="X2842" s="4"/>
    </row>
    <row r="2843" spans="3:24" s="3" customFormat="1">
      <c r="C2843" s="11"/>
      <c r="E2843" s="11"/>
      <c r="F2843" s="11"/>
      <c r="G2843" s="11"/>
      <c r="H2843" s="209"/>
      <c r="I2843" s="210"/>
      <c r="J2843" s="210"/>
      <c r="K2843" s="11"/>
      <c r="L2843" s="11"/>
      <c r="M2843" s="11"/>
      <c r="P2843" s="4"/>
      <c r="Q2843" s="4"/>
      <c r="R2843" s="4"/>
      <c r="S2843" s="4"/>
      <c r="T2843" s="4"/>
      <c r="U2843" s="4"/>
      <c r="V2843" s="4"/>
      <c r="W2843" s="4"/>
      <c r="X2843" s="4"/>
    </row>
    <row r="2844" spans="3:24" s="3" customFormat="1">
      <c r="C2844" s="11"/>
      <c r="E2844" s="11"/>
      <c r="F2844" s="11"/>
      <c r="G2844" s="11"/>
      <c r="H2844" s="209"/>
      <c r="I2844" s="210"/>
      <c r="J2844" s="210"/>
      <c r="K2844" s="11"/>
      <c r="L2844" s="11"/>
      <c r="M2844" s="11"/>
      <c r="P2844" s="4"/>
      <c r="Q2844" s="4"/>
      <c r="R2844" s="4"/>
      <c r="S2844" s="4"/>
      <c r="T2844" s="4"/>
      <c r="U2844" s="4"/>
      <c r="V2844" s="4"/>
      <c r="W2844" s="4"/>
      <c r="X2844" s="4"/>
    </row>
    <row r="2845" spans="3:24" s="3" customFormat="1">
      <c r="C2845" s="11"/>
      <c r="E2845" s="11"/>
      <c r="F2845" s="11"/>
      <c r="G2845" s="11"/>
      <c r="H2845" s="209"/>
      <c r="I2845" s="210"/>
      <c r="J2845" s="210"/>
      <c r="K2845" s="11"/>
      <c r="L2845" s="11"/>
      <c r="M2845" s="11"/>
      <c r="P2845" s="4"/>
      <c r="Q2845" s="4"/>
      <c r="R2845" s="4"/>
      <c r="S2845" s="4"/>
      <c r="T2845" s="4"/>
      <c r="U2845" s="4"/>
      <c r="V2845" s="4"/>
      <c r="W2845" s="4"/>
      <c r="X2845" s="4"/>
    </row>
    <row r="2846" spans="3:24" s="3" customFormat="1">
      <c r="C2846" s="11"/>
      <c r="E2846" s="11"/>
      <c r="F2846" s="11"/>
      <c r="G2846" s="11"/>
      <c r="H2846" s="209"/>
      <c r="I2846" s="210"/>
      <c r="J2846" s="210"/>
      <c r="K2846" s="11"/>
      <c r="L2846" s="11"/>
      <c r="M2846" s="11"/>
      <c r="P2846" s="4"/>
      <c r="Q2846" s="4"/>
      <c r="R2846" s="4"/>
      <c r="S2846" s="4"/>
      <c r="T2846" s="4"/>
      <c r="U2846" s="4"/>
      <c r="V2846" s="4"/>
      <c r="W2846" s="4"/>
      <c r="X2846" s="4"/>
    </row>
    <row r="2847" spans="3:24" s="3" customFormat="1">
      <c r="C2847" s="11"/>
      <c r="E2847" s="11"/>
      <c r="F2847" s="11"/>
      <c r="G2847" s="11"/>
      <c r="H2847" s="209"/>
      <c r="I2847" s="210"/>
      <c r="J2847" s="210"/>
      <c r="K2847" s="11"/>
      <c r="L2847" s="11"/>
      <c r="M2847" s="11"/>
      <c r="P2847" s="4"/>
      <c r="Q2847" s="4"/>
      <c r="R2847" s="4"/>
      <c r="S2847" s="4"/>
      <c r="T2847" s="4"/>
      <c r="U2847" s="4"/>
      <c r="V2847" s="4"/>
      <c r="W2847" s="4"/>
      <c r="X2847" s="4"/>
    </row>
    <row r="2848" spans="3:24" s="3" customFormat="1">
      <c r="C2848" s="11"/>
      <c r="E2848" s="11"/>
      <c r="F2848" s="11"/>
      <c r="G2848" s="11"/>
      <c r="H2848" s="209"/>
      <c r="I2848" s="210"/>
      <c r="J2848" s="210"/>
      <c r="K2848" s="11"/>
      <c r="L2848" s="11"/>
      <c r="M2848" s="11"/>
      <c r="P2848" s="4"/>
      <c r="Q2848" s="4"/>
      <c r="R2848" s="4"/>
      <c r="S2848" s="4"/>
      <c r="T2848" s="4"/>
      <c r="U2848" s="4"/>
      <c r="V2848" s="4"/>
      <c r="W2848" s="4"/>
      <c r="X2848" s="4"/>
    </row>
    <row r="2849" spans="3:24" s="3" customFormat="1">
      <c r="C2849" s="11"/>
      <c r="E2849" s="11"/>
      <c r="F2849" s="11"/>
      <c r="G2849" s="11"/>
      <c r="H2849" s="209"/>
      <c r="I2849" s="210"/>
      <c r="J2849" s="210"/>
      <c r="K2849" s="11"/>
      <c r="L2849" s="11"/>
      <c r="M2849" s="11"/>
      <c r="P2849" s="4"/>
      <c r="Q2849" s="4"/>
      <c r="R2849" s="4"/>
      <c r="S2849" s="4"/>
      <c r="T2849" s="4"/>
      <c r="U2849" s="4"/>
      <c r="V2849" s="4"/>
      <c r="W2849" s="4"/>
      <c r="X2849" s="4"/>
    </row>
    <row r="2850" spans="3:24" s="3" customFormat="1">
      <c r="C2850" s="11"/>
      <c r="E2850" s="11"/>
      <c r="F2850" s="11"/>
      <c r="G2850" s="11"/>
      <c r="H2850" s="209"/>
      <c r="I2850" s="210"/>
      <c r="J2850" s="210"/>
      <c r="K2850" s="11"/>
      <c r="L2850" s="11"/>
      <c r="M2850" s="11"/>
      <c r="P2850" s="4"/>
      <c r="Q2850" s="4"/>
      <c r="R2850" s="4"/>
      <c r="S2850" s="4"/>
      <c r="T2850" s="4"/>
      <c r="U2850" s="4"/>
      <c r="V2850" s="4"/>
      <c r="W2850" s="4"/>
      <c r="X2850" s="4"/>
    </row>
    <row r="2851" spans="3:24" s="3" customFormat="1">
      <c r="C2851" s="11"/>
      <c r="E2851" s="11"/>
      <c r="F2851" s="11"/>
      <c r="G2851" s="11"/>
      <c r="H2851" s="209"/>
      <c r="I2851" s="210"/>
      <c r="J2851" s="210"/>
      <c r="K2851" s="11"/>
      <c r="L2851" s="11"/>
      <c r="M2851" s="11"/>
      <c r="P2851" s="4"/>
      <c r="Q2851" s="4"/>
      <c r="R2851" s="4"/>
      <c r="S2851" s="4"/>
      <c r="T2851" s="4"/>
      <c r="U2851" s="4"/>
      <c r="V2851" s="4"/>
      <c r="W2851" s="4"/>
      <c r="X2851" s="4"/>
    </row>
    <row r="2852" spans="3:24" s="3" customFormat="1">
      <c r="C2852" s="11"/>
      <c r="E2852" s="11"/>
      <c r="F2852" s="11"/>
      <c r="G2852" s="11"/>
      <c r="H2852" s="209"/>
      <c r="I2852" s="210"/>
      <c r="J2852" s="210"/>
      <c r="K2852" s="11"/>
      <c r="L2852" s="11"/>
      <c r="M2852" s="11"/>
      <c r="P2852" s="4"/>
      <c r="Q2852" s="4"/>
      <c r="R2852" s="4"/>
      <c r="S2852" s="4"/>
      <c r="T2852" s="4"/>
      <c r="U2852" s="4"/>
      <c r="V2852" s="4"/>
      <c r="W2852" s="4"/>
      <c r="X2852" s="4"/>
    </row>
    <row r="2853" spans="3:24" s="3" customFormat="1">
      <c r="C2853" s="11"/>
      <c r="E2853" s="11"/>
      <c r="F2853" s="11"/>
      <c r="G2853" s="11"/>
      <c r="H2853" s="209"/>
      <c r="I2853" s="210"/>
      <c r="J2853" s="210"/>
      <c r="K2853" s="11"/>
      <c r="L2853" s="11"/>
      <c r="M2853" s="11"/>
      <c r="P2853" s="4"/>
      <c r="Q2853" s="4"/>
      <c r="R2853" s="4"/>
      <c r="S2853" s="4"/>
      <c r="T2853" s="4"/>
      <c r="U2853" s="4"/>
      <c r="V2853" s="4"/>
      <c r="W2853" s="4"/>
      <c r="X2853" s="4"/>
    </row>
    <row r="2854" spans="3:24" s="3" customFormat="1">
      <c r="C2854" s="11"/>
      <c r="E2854" s="11"/>
      <c r="F2854" s="11"/>
      <c r="G2854" s="11"/>
      <c r="H2854" s="209"/>
      <c r="I2854" s="210"/>
      <c r="J2854" s="210"/>
      <c r="K2854" s="11"/>
      <c r="L2854" s="11"/>
      <c r="M2854" s="11"/>
      <c r="P2854" s="4"/>
      <c r="Q2854" s="4"/>
      <c r="R2854" s="4"/>
      <c r="S2854" s="4"/>
      <c r="T2854" s="4"/>
      <c r="U2854" s="4"/>
      <c r="V2854" s="4"/>
      <c r="W2854" s="4"/>
      <c r="X2854" s="4"/>
    </row>
    <row r="2855" spans="3:24" s="3" customFormat="1">
      <c r="C2855" s="11"/>
      <c r="E2855" s="11"/>
      <c r="F2855" s="11"/>
      <c r="G2855" s="11"/>
      <c r="H2855" s="209"/>
      <c r="I2855" s="210"/>
      <c r="J2855" s="210"/>
      <c r="K2855" s="11"/>
      <c r="L2855" s="11"/>
      <c r="M2855" s="11"/>
      <c r="P2855" s="4"/>
      <c r="Q2855" s="4"/>
      <c r="R2855" s="4"/>
      <c r="S2855" s="4"/>
      <c r="T2855" s="4"/>
      <c r="U2855" s="4"/>
      <c r="V2855" s="4"/>
      <c r="W2855" s="4"/>
      <c r="X2855" s="4"/>
    </row>
    <row r="2856" spans="3:24" s="3" customFormat="1">
      <c r="C2856" s="11"/>
      <c r="E2856" s="11"/>
      <c r="F2856" s="11"/>
      <c r="G2856" s="11"/>
      <c r="H2856" s="209"/>
      <c r="I2856" s="210"/>
      <c r="J2856" s="210"/>
      <c r="K2856" s="11"/>
      <c r="L2856" s="11"/>
      <c r="M2856" s="11"/>
      <c r="P2856" s="4"/>
      <c r="Q2856" s="4"/>
      <c r="R2856" s="4"/>
      <c r="S2856" s="4"/>
      <c r="T2856" s="4"/>
      <c r="U2856" s="4"/>
      <c r="V2856" s="4"/>
      <c r="W2856" s="4"/>
      <c r="X2856" s="4"/>
    </row>
    <row r="2857" spans="3:24" s="3" customFormat="1">
      <c r="C2857" s="11"/>
      <c r="E2857" s="11"/>
      <c r="F2857" s="11"/>
      <c r="G2857" s="11"/>
      <c r="H2857" s="209"/>
      <c r="I2857" s="210"/>
      <c r="J2857" s="210"/>
      <c r="K2857" s="11"/>
      <c r="L2857" s="11"/>
      <c r="M2857" s="11"/>
      <c r="P2857" s="4"/>
      <c r="Q2857" s="4"/>
      <c r="R2857" s="4"/>
      <c r="S2857" s="4"/>
      <c r="T2857" s="4"/>
      <c r="U2857" s="4"/>
      <c r="V2857" s="4"/>
      <c r="W2857" s="4"/>
      <c r="X2857" s="4"/>
    </row>
    <row r="2858" spans="3:24" s="3" customFormat="1">
      <c r="C2858" s="11"/>
      <c r="E2858" s="11"/>
      <c r="F2858" s="11"/>
      <c r="G2858" s="11"/>
      <c r="H2858" s="209"/>
      <c r="I2858" s="210"/>
      <c r="J2858" s="210"/>
      <c r="K2858" s="11"/>
      <c r="L2858" s="11"/>
      <c r="M2858" s="11"/>
      <c r="P2858" s="4"/>
      <c r="Q2858" s="4"/>
      <c r="R2858" s="4"/>
      <c r="S2858" s="4"/>
      <c r="T2858" s="4"/>
      <c r="U2858" s="4"/>
      <c r="V2858" s="4"/>
      <c r="W2858" s="4"/>
      <c r="X2858" s="4"/>
    </row>
    <row r="2859" spans="3:24" s="3" customFormat="1">
      <c r="C2859" s="11"/>
      <c r="E2859" s="11"/>
      <c r="F2859" s="11"/>
      <c r="G2859" s="11"/>
      <c r="H2859" s="209"/>
      <c r="I2859" s="210"/>
      <c r="J2859" s="210"/>
      <c r="K2859" s="11"/>
      <c r="L2859" s="11"/>
      <c r="M2859" s="11"/>
      <c r="P2859" s="4"/>
      <c r="Q2859" s="4"/>
      <c r="R2859" s="4"/>
      <c r="S2859" s="4"/>
      <c r="T2859" s="4"/>
      <c r="U2859" s="4"/>
      <c r="V2859" s="4"/>
      <c r="W2859" s="4"/>
      <c r="X2859" s="4"/>
    </row>
    <row r="2860" spans="3:24" s="3" customFormat="1">
      <c r="C2860" s="11"/>
      <c r="E2860" s="11"/>
      <c r="F2860" s="11"/>
      <c r="G2860" s="11"/>
      <c r="H2860" s="209"/>
      <c r="I2860" s="210"/>
      <c r="J2860" s="210"/>
      <c r="K2860" s="11"/>
      <c r="L2860" s="11"/>
      <c r="M2860" s="11"/>
      <c r="P2860" s="4"/>
      <c r="Q2860" s="4"/>
      <c r="R2860" s="4"/>
      <c r="S2860" s="4"/>
      <c r="T2860" s="4"/>
      <c r="U2860" s="4"/>
      <c r="V2860" s="4"/>
      <c r="W2860" s="4"/>
      <c r="X2860" s="4"/>
    </row>
    <row r="2861" spans="3:24" s="3" customFormat="1">
      <c r="C2861" s="11"/>
      <c r="E2861" s="11"/>
      <c r="F2861" s="11"/>
      <c r="G2861" s="11"/>
      <c r="H2861" s="209"/>
      <c r="I2861" s="210"/>
      <c r="J2861" s="210"/>
      <c r="K2861" s="11"/>
      <c r="L2861" s="11"/>
      <c r="M2861" s="11"/>
      <c r="P2861" s="4"/>
      <c r="Q2861" s="4"/>
      <c r="R2861" s="4"/>
      <c r="S2861" s="4"/>
      <c r="T2861" s="4"/>
      <c r="U2861" s="4"/>
      <c r="V2861" s="4"/>
      <c r="W2861" s="4"/>
      <c r="X2861" s="4"/>
    </row>
    <row r="2862" spans="3:24" s="3" customFormat="1">
      <c r="C2862" s="11"/>
      <c r="E2862" s="11"/>
      <c r="F2862" s="11"/>
      <c r="G2862" s="11"/>
      <c r="H2862" s="209"/>
      <c r="I2862" s="210"/>
      <c r="J2862" s="210"/>
      <c r="K2862" s="11"/>
      <c r="L2862" s="11"/>
      <c r="M2862" s="11"/>
      <c r="P2862" s="4"/>
      <c r="Q2862" s="4"/>
      <c r="R2862" s="4"/>
      <c r="S2862" s="4"/>
      <c r="T2862" s="4"/>
      <c r="U2862" s="4"/>
      <c r="V2862" s="4"/>
      <c r="W2862" s="4"/>
      <c r="X2862" s="4"/>
    </row>
    <row r="2863" spans="3:24" s="3" customFormat="1">
      <c r="C2863" s="11"/>
      <c r="E2863" s="11"/>
      <c r="F2863" s="11"/>
      <c r="G2863" s="11"/>
      <c r="H2863" s="209"/>
      <c r="I2863" s="210"/>
      <c r="J2863" s="210"/>
      <c r="K2863" s="11"/>
      <c r="L2863" s="11"/>
      <c r="M2863" s="11"/>
      <c r="P2863" s="4"/>
      <c r="Q2863" s="4"/>
      <c r="R2863" s="4"/>
      <c r="S2863" s="4"/>
      <c r="T2863" s="4"/>
      <c r="U2863" s="4"/>
      <c r="V2863" s="4"/>
      <c r="W2863" s="4"/>
      <c r="X2863" s="4"/>
    </row>
    <row r="2864" spans="3:24" s="3" customFormat="1">
      <c r="C2864" s="11"/>
      <c r="E2864" s="11"/>
      <c r="F2864" s="11"/>
      <c r="G2864" s="11"/>
      <c r="H2864" s="209"/>
      <c r="I2864" s="210"/>
      <c r="J2864" s="210"/>
      <c r="K2864" s="11"/>
      <c r="L2864" s="11"/>
      <c r="M2864" s="11"/>
      <c r="P2864" s="4"/>
      <c r="Q2864" s="4"/>
      <c r="R2864" s="4"/>
      <c r="S2864" s="4"/>
      <c r="T2864" s="4"/>
      <c r="U2864" s="4"/>
      <c r="V2864" s="4"/>
      <c r="W2864" s="4"/>
      <c r="X2864" s="4"/>
    </row>
    <row r="2865" spans="3:24" s="3" customFormat="1">
      <c r="C2865" s="11"/>
      <c r="E2865" s="11"/>
      <c r="F2865" s="11"/>
      <c r="G2865" s="11"/>
      <c r="H2865" s="209"/>
      <c r="I2865" s="210"/>
      <c r="J2865" s="210"/>
      <c r="K2865" s="11"/>
      <c r="L2865" s="11"/>
      <c r="M2865" s="11"/>
      <c r="P2865" s="4"/>
      <c r="Q2865" s="4"/>
      <c r="R2865" s="4"/>
      <c r="S2865" s="4"/>
      <c r="T2865" s="4"/>
      <c r="U2865" s="4"/>
      <c r="V2865" s="4"/>
      <c r="W2865" s="4"/>
      <c r="X2865" s="4"/>
    </row>
    <row r="2866" spans="3:24" s="3" customFormat="1">
      <c r="C2866" s="11"/>
      <c r="E2866" s="11"/>
      <c r="F2866" s="11"/>
      <c r="G2866" s="11"/>
      <c r="H2866" s="209"/>
      <c r="I2866" s="210"/>
      <c r="J2866" s="210"/>
      <c r="K2866" s="11"/>
      <c r="L2866" s="11"/>
      <c r="M2866" s="11"/>
      <c r="P2866" s="4"/>
      <c r="Q2866" s="4"/>
      <c r="R2866" s="4"/>
      <c r="S2866" s="4"/>
      <c r="T2866" s="4"/>
      <c r="U2866" s="4"/>
      <c r="V2866" s="4"/>
      <c r="W2866" s="4"/>
      <c r="X2866" s="4"/>
    </row>
    <row r="2867" spans="3:24" s="3" customFormat="1">
      <c r="C2867" s="11"/>
      <c r="E2867" s="11"/>
      <c r="F2867" s="11"/>
      <c r="G2867" s="11"/>
      <c r="H2867" s="209"/>
      <c r="I2867" s="210"/>
      <c r="J2867" s="210"/>
      <c r="K2867" s="11"/>
      <c r="L2867" s="11"/>
      <c r="M2867" s="11"/>
      <c r="P2867" s="4"/>
      <c r="Q2867" s="4"/>
      <c r="R2867" s="4"/>
      <c r="S2867" s="4"/>
      <c r="T2867" s="4"/>
      <c r="U2867" s="4"/>
      <c r="V2867" s="4"/>
      <c r="W2867" s="4"/>
      <c r="X2867" s="4"/>
    </row>
    <row r="2868" spans="3:24" s="3" customFormat="1">
      <c r="C2868" s="11"/>
      <c r="E2868" s="11"/>
      <c r="F2868" s="11"/>
      <c r="G2868" s="11"/>
      <c r="H2868" s="209"/>
      <c r="I2868" s="210"/>
      <c r="J2868" s="210"/>
      <c r="K2868" s="11"/>
      <c r="L2868" s="11"/>
      <c r="M2868" s="11"/>
      <c r="P2868" s="4"/>
      <c r="Q2868" s="4"/>
      <c r="R2868" s="4"/>
      <c r="S2868" s="4"/>
      <c r="T2868" s="4"/>
      <c r="U2868" s="4"/>
      <c r="V2868" s="4"/>
      <c r="W2868" s="4"/>
      <c r="X2868" s="4"/>
    </row>
    <row r="2869" spans="3:24" s="3" customFormat="1">
      <c r="C2869" s="11"/>
      <c r="E2869" s="11"/>
      <c r="F2869" s="11"/>
      <c r="G2869" s="11"/>
      <c r="H2869" s="209"/>
      <c r="I2869" s="210"/>
      <c r="J2869" s="210"/>
      <c r="K2869" s="11"/>
      <c r="L2869" s="11"/>
      <c r="M2869" s="11"/>
      <c r="P2869" s="4"/>
      <c r="Q2869" s="4"/>
      <c r="R2869" s="4"/>
      <c r="S2869" s="4"/>
      <c r="T2869" s="4"/>
      <c r="U2869" s="4"/>
      <c r="V2869" s="4"/>
      <c r="W2869" s="4"/>
      <c r="X2869" s="4"/>
    </row>
    <row r="2870" spans="3:24" s="3" customFormat="1">
      <c r="C2870" s="11"/>
      <c r="E2870" s="11"/>
      <c r="F2870" s="11"/>
      <c r="G2870" s="11"/>
      <c r="H2870" s="209"/>
      <c r="I2870" s="210"/>
      <c r="J2870" s="210"/>
      <c r="K2870" s="11"/>
      <c r="L2870" s="11"/>
      <c r="M2870" s="11"/>
      <c r="P2870" s="4"/>
      <c r="Q2870" s="4"/>
      <c r="R2870" s="4"/>
      <c r="S2870" s="4"/>
      <c r="T2870" s="4"/>
      <c r="U2870" s="4"/>
      <c r="V2870" s="4"/>
      <c r="W2870" s="4"/>
      <c r="X2870" s="4"/>
    </row>
    <row r="2871" spans="3:24" s="3" customFormat="1">
      <c r="C2871" s="11"/>
      <c r="E2871" s="11"/>
      <c r="F2871" s="11"/>
      <c r="G2871" s="11"/>
      <c r="H2871" s="209"/>
      <c r="I2871" s="210"/>
      <c r="J2871" s="210"/>
      <c r="K2871" s="11"/>
      <c r="L2871" s="11"/>
      <c r="M2871" s="11"/>
      <c r="P2871" s="4"/>
      <c r="Q2871" s="4"/>
      <c r="R2871" s="4"/>
      <c r="S2871" s="4"/>
      <c r="T2871" s="4"/>
      <c r="U2871" s="4"/>
      <c r="V2871" s="4"/>
      <c r="W2871" s="4"/>
      <c r="X2871" s="4"/>
    </row>
    <row r="2872" spans="3:24" s="3" customFormat="1">
      <c r="C2872" s="11"/>
      <c r="E2872" s="11"/>
      <c r="F2872" s="11"/>
      <c r="G2872" s="11"/>
      <c r="H2872" s="209"/>
      <c r="I2872" s="210"/>
      <c r="J2872" s="210"/>
      <c r="K2872" s="11"/>
      <c r="L2872" s="11"/>
      <c r="M2872" s="11"/>
      <c r="P2872" s="4"/>
      <c r="Q2872" s="4"/>
      <c r="R2872" s="4"/>
      <c r="S2872" s="4"/>
      <c r="T2872" s="4"/>
      <c r="U2872" s="4"/>
      <c r="V2872" s="4"/>
      <c r="W2872" s="4"/>
      <c r="X2872" s="4"/>
    </row>
    <row r="2873" spans="3:24" s="3" customFormat="1">
      <c r="C2873" s="11"/>
      <c r="E2873" s="11"/>
      <c r="F2873" s="11"/>
      <c r="G2873" s="11"/>
      <c r="H2873" s="209"/>
      <c r="I2873" s="210"/>
      <c r="J2873" s="210"/>
      <c r="K2873" s="11"/>
      <c r="L2873" s="11"/>
      <c r="M2873" s="11"/>
      <c r="P2873" s="4"/>
      <c r="Q2873" s="4"/>
      <c r="R2873" s="4"/>
      <c r="S2873" s="4"/>
      <c r="T2873" s="4"/>
      <c r="U2873" s="4"/>
      <c r="V2873" s="4"/>
      <c r="W2873" s="4"/>
      <c r="X2873" s="4"/>
    </row>
    <row r="2874" spans="3:24" s="3" customFormat="1">
      <c r="C2874" s="11"/>
      <c r="E2874" s="11"/>
      <c r="F2874" s="11"/>
      <c r="G2874" s="11"/>
      <c r="H2874" s="209"/>
      <c r="I2874" s="210"/>
      <c r="J2874" s="210"/>
      <c r="K2874" s="11"/>
      <c r="L2874" s="11"/>
      <c r="M2874" s="11"/>
      <c r="P2874" s="4"/>
      <c r="Q2874" s="4"/>
      <c r="R2874" s="4"/>
      <c r="S2874" s="4"/>
      <c r="T2874" s="4"/>
      <c r="U2874" s="4"/>
      <c r="V2874" s="4"/>
      <c r="W2874" s="4"/>
      <c r="X2874" s="4"/>
    </row>
    <row r="2875" spans="3:24" s="3" customFormat="1">
      <c r="C2875" s="11"/>
      <c r="E2875" s="11"/>
      <c r="F2875" s="11"/>
      <c r="G2875" s="11"/>
      <c r="H2875" s="209"/>
      <c r="I2875" s="210"/>
      <c r="J2875" s="210"/>
      <c r="K2875" s="11"/>
      <c r="L2875" s="11"/>
      <c r="M2875" s="11"/>
      <c r="P2875" s="4"/>
      <c r="Q2875" s="4"/>
      <c r="R2875" s="4"/>
      <c r="S2875" s="4"/>
      <c r="T2875" s="4"/>
      <c r="U2875" s="4"/>
      <c r="V2875" s="4"/>
      <c r="W2875" s="4"/>
      <c r="X2875" s="4"/>
    </row>
    <row r="2876" spans="3:24" s="3" customFormat="1">
      <c r="C2876" s="11"/>
      <c r="E2876" s="11"/>
      <c r="F2876" s="11"/>
      <c r="G2876" s="11"/>
      <c r="H2876" s="209"/>
      <c r="I2876" s="210"/>
      <c r="J2876" s="210"/>
      <c r="K2876" s="11"/>
      <c r="L2876" s="11"/>
      <c r="M2876" s="11"/>
      <c r="P2876" s="4"/>
      <c r="Q2876" s="4"/>
      <c r="R2876" s="4"/>
      <c r="S2876" s="4"/>
      <c r="T2876" s="4"/>
      <c r="U2876" s="4"/>
      <c r="V2876" s="4"/>
      <c r="W2876" s="4"/>
      <c r="X2876" s="4"/>
    </row>
    <row r="2877" spans="3:24" s="3" customFormat="1">
      <c r="C2877" s="11"/>
      <c r="E2877" s="11"/>
      <c r="F2877" s="11"/>
      <c r="G2877" s="11"/>
      <c r="H2877" s="209"/>
      <c r="I2877" s="210"/>
      <c r="J2877" s="210"/>
      <c r="K2877" s="11"/>
      <c r="L2877" s="11"/>
      <c r="M2877" s="11"/>
      <c r="P2877" s="4"/>
      <c r="Q2877" s="4"/>
      <c r="R2877" s="4"/>
      <c r="S2877" s="4"/>
      <c r="T2877" s="4"/>
      <c r="U2877" s="4"/>
      <c r="V2877" s="4"/>
      <c r="W2877" s="4"/>
      <c r="X2877" s="4"/>
    </row>
    <row r="2878" spans="3:24" s="3" customFormat="1">
      <c r="C2878" s="11"/>
      <c r="E2878" s="11"/>
      <c r="F2878" s="11"/>
      <c r="G2878" s="11"/>
      <c r="H2878" s="209"/>
      <c r="I2878" s="210"/>
      <c r="J2878" s="210"/>
      <c r="K2878" s="11"/>
      <c r="L2878" s="11"/>
      <c r="M2878" s="11"/>
      <c r="P2878" s="4"/>
      <c r="Q2878" s="4"/>
      <c r="R2878" s="4"/>
      <c r="S2878" s="4"/>
      <c r="T2878" s="4"/>
      <c r="U2878" s="4"/>
      <c r="V2878" s="4"/>
      <c r="W2878" s="4"/>
      <c r="X2878" s="4"/>
    </row>
    <row r="2879" spans="3:24" s="3" customFormat="1">
      <c r="C2879" s="11"/>
      <c r="E2879" s="11"/>
      <c r="F2879" s="11"/>
      <c r="G2879" s="11"/>
      <c r="H2879" s="209"/>
      <c r="I2879" s="210"/>
      <c r="J2879" s="210"/>
      <c r="K2879" s="11"/>
      <c r="L2879" s="11"/>
      <c r="M2879" s="11"/>
      <c r="P2879" s="4"/>
      <c r="Q2879" s="4"/>
      <c r="R2879" s="4"/>
      <c r="S2879" s="4"/>
      <c r="T2879" s="4"/>
      <c r="U2879" s="4"/>
      <c r="V2879" s="4"/>
      <c r="W2879" s="4"/>
      <c r="X2879" s="4"/>
    </row>
    <row r="2880" spans="3:24" s="3" customFormat="1">
      <c r="C2880" s="11"/>
      <c r="E2880" s="11"/>
      <c r="F2880" s="11"/>
      <c r="G2880" s="11"/>
      <c r="H2880" s="209"/>
      <c r="I2880" s="210"/>
      <c r="J2880" s="210"/>
      <c r="K2880" s="11"/>
      <c r="L2880" s="11"/>
      <c r="M2880" s="11"/>
      <c r="P2880" s="4"/>
      <c r="Q2880" s="4"/>
      <c r="R2880" s="4"/>
      <c r="S2880" s="4"/>
      <c r="T2880" s="4"/>
      <c r="U2880" s="4"/>
      <c r="V2880" s="4"/>
      <c r="W2880" s="4"/>
      <c r="X2880" s="4"/>
    </row>
    <row r="2881" spans="3:24" s="3" customFormat="1">
      <c r="C2881" s="11"/>
      <c r="E2881" s="11"/>
      <c r="F2881" s="11"/>
      <c r="G2881" s="11"/>
      <c r="H2881" s="209"/>
      <c r="I2881" s="210"/>
      <c r="J2881" s="210"/>
      <c r="K2881" s="11"/>
      <c r="L2881" s="11"/>
      <c r="M2881" s="11"/>
      <c r="P2881" s="4"/>
      <c r="Q2881" s="4"/>
      <c r="R2881" s="4"/>
      <c r="S2881" s="4"/>
      <c r="T2881" s="4"/>
      <c r="U2881" s="4"/>
      <c r="V2881" s="4"/>
      <c r="W2881" s="4"/>
      <c r="X2881" s="4"/>
    </row>
    <row r="2882" spans="3:24" s="3" customFormat="1">
      <c r="C2882" s="11"/>
      <c r="E2882" s="11"/>
      <c r="F2882" s="11"/>
      <c r="G2882" s="11"/>
      <c r="H2882" s="209"/>
      <c r="I2882" s="210"/>
      <c r="J2882" s="210"/>
      <c r="K2882" s="11"/>
      <c r="L2882" s="11"/>
      <c r="M2882" s="11"/>
      <c r="P2882" s="4"/>
      <c r="Q2882" s="4"/>
      <c r="R2882" s="4"/>
      <c r="S2882" s="4"/>
      <c r="T2882" s="4"/>
      <c r="U2882" s="4"/>
      <c r="V2882" s="4"/>
      <c r="W2882" s="4"/>
      <c r="X2882" s="4"/>
    </row>
    <row r="2883" spans="3:24" s="3" customFormat="1">
      <c r="C2883" s="11"/>
      <c r="E2883" s="11"/>
      <c r="F2883" s="11"/>
      <c r="G2883" s="11"/>
      <c r="H2883" s="209"/>
      <c r="I2883" s="210"/>
      <c r="J2883" s="210"/>
      <c r="K2883" s="11"/>
      <c r="L2883" s="11"/>
      <c r="M2883" s="11"/>
      <c r="P2883" s="4"/>
      <c r="Q2883" s="4"/>
      <c r="R2883" s="4"/>
      <c r="S2883" s="4"/>
      <c r="T2883" s="4"/>
      <c r="U2883" s="4"/>
      <c r="V2883" s="4"/>
      <c r="W2883" s="4"/>
      <c r="X2883" s="4"/>
    </row>
    <row r="2884" spans="3:24" s="3" customFormat="1">
      <c r="C2884" s="11"/>
      <c r="E2884" s="11"/>
      <c r="F2884" s="11"/>
      <c r="G2884" s="11"/>
      <c r="H2884" s="209"/>
      <c r="I2884" s="210"/>
      <c r="J2884" s="210"/>
      <c r="K2884" s="11"/>
      <c r="L2884" s="11"/>
      <c r="M2884" s="11"/>
      <c r="P2884" s="4"/>
      <c r="Q2884" s="4"/>
      <c r="R2884" s="4"/>
      <c r="S2884" s="4"/>
      <c r="T2884" s="4"/>
      <c r="U2884" s="4"/>
      <c r="V2884" s="4"/>
      <c r="W2884" s="4"/>
      <c r="X2884" s="4"/>
    </row>
    <row r="2885" spans="3:24" s="3" customFormat="1">
      <c r="C2885" s="11"/>
      <c r="E2885" s="11"/>
      <c r="F2885" s="11"/>
      <c r="G2885" s="11"/>
      <c r="H2885" s="209"/>
      <c r="I2885" s="210"/>
      <c r="J2885" s="210"/>
      <c r="K2885" s="11"/>
      <c r="L2885" s="11"/>
      <c r="M2885" s="11"/>
      <c r="P2885" s="4"/>
      <c r="Q2885" s="4"/>
      <c r="R2885" s="4"/>
      <c r="S2885" s="4"/>
      <c r="T2885" s="4"/>
      <c r="U2885" s="4"/>
      <c r="V2885" s="4"/>
      <c r="W2885" s="4"/>
      <c r="X2885" s="4"/>
    </row>
    <row r="2886" spans="3:24" s="3" customFormat="1">
      <c r="C2886" s="11"/>
      <c r="E2886" s="11"/>
      <c r="F2886" s="11"/>
      <c r="G2886" s="11"/>
      <c r="H2886" s="209"/>
      <c r="I2886" s="210"/>
      <c r="J2886" s="210"/>
      <c r="K2886" s="11"/>
      <c r="L2886" s="11"/>
      <c r="M2886" s="11"/>
      <c r="P2886" s="4"/>
      <c r="Q2886" s="4"/>
      <c r="R2886" s="4"/>
      <c r="S2886" s="4"/>
      <c r="T2886" s="4"/>
      <c r="U2886" s="4"/>
      <c r="V2886" s="4"/>
      <c r="W2886" s="4"/>
      <c r="X2886" s="4"/>
    </row>
    <row r="2887" spans="3:24" s="3" customFormat="1">
      <c r="C2887" s="11"/>
      <c r="E2887" s="11"/>
      <c r="F2887" s="11"/>
      <c r="G2887" s="11"/>
      <c r="H2887" s="209"/>
      <c r="I2887" s="210"/>
      <c r="J2887" s="210"/>
      <c r="K2887" s="11"/>
      <c r="L2887" s="11"/>
      <c r="M2887" s="11"/>
      <c r="P2887" s="4"/>
      <c r="Q2887" s="4"/>
      <c r="R2887" s="4"/>
      <c r="S2887" s="4"/>
      <c r="T2887" s="4"/>
      <c r="U2887" s="4"/>
      <c r="V2887" s="4"/>
      <c r="W2887" s="4"/>
      <c r="X2887" s="4"/>
    </row>
    <row r="2888" spans="3:24" s="3" customFormat="1">
      <c r="C2888" s="11"/>
      <c r="E2888" s="11"/>
      <c r="F2888" s="11"/>
      <c r="G2888" s="11"/>
      <c r="H2888" s="209"/>
      <c r="I2888" s="210"/>
      <c r="J2888" s="210"/>
      <c r="K2888" s="11"/>
      <c r="L2888" s="11"/>
      <c r="M2888" s="11"/>
      <c r="P2888" s="4"/>
      <c r="Q2888" s="4"/>
      <c r="R2888" s="4"/>
      <c r="S2888" s="4"/>
      <c r="T2888" s="4"/>
      <c r="U2888" s="4"/>
      <c r="V2888" s="4"/>
      <c r="W2888" s="4"/>
      <c r="X2888" s="4"/>
    </row>
    <row r="2889" spans="3:24" s="3" customFormat="1">
      <c r="C2889" s="11"/>
      <c r="E2889" s="11"/>
      <c r="F2889" s="11"/>
      <c r="G2889" s="11"/>
      <c r="H2889" s="209"/>
      <c r="I2889" s="210"/>
      <c r="J2889" s="210"/>
      <c r="K2889" s="11"/>
      <c r="L2889" s="11"/>
      <c r="M2889" s="11"/>
      <c r="P2889" s="4"/>
      <c r="Q2889" s="4"/>
      <c r="R2889" s="4"/>
      <c r="S2889" s="4"/>
      <c r="T2889" s="4"/>
      <c r="U2889" s="4"/>
      <c r="V2889" s="4"/>
      <c r="W2889" s="4"/>
      <c r="X2889" s="4"/>
    </row>
    <row r="2890" spans="3:24" s="3" customFormat="1">
      <c r="C2890" s="11"/>
      <c r="E2890" s="11"/>
      <c r="F2890" s="11"/>
      <c r="G2890" s="11"/>
      <c r="H2890" s="209"/>
      <c r="I2890" s="210"/>
      <c r="J2890" s="210"/>
      <c r="K2890" s="11"/>
      <c r="L2890" s="11"/>
      <c r="M2890" s="11"/>
      <c r="P2890" s="4"/>
      <c r="Q2890" s="4"/>
      <c r="R2890" s="4"/>
      <c r="S2890" s="4"/>
      <c r="T2890" s="4"/>
      <c r="U2890" s="4"/>
      <c r="V2890" s="4"/>
      <c r="W2890" s="4"/>
      <c r="X2890" s="4"/>
    </row>
    <row r="2891" spans="3:24" s="3" customFormat="1">
      <c r="C2891" s="11"/>
      <c r="E2891" s="11"/>
      <c r="F2891" s="11"/>
      <c r="G2891" s="11"/>
      <c r="H2891" s="209"/>
      <c r="I2891" s="210"/>
      <c r="J2891" s="210"/>
      <c r="K2891" s="11"/>
      <c r="L2891" s="11"/>
      <c r="M2891" s="11"/>
      <c r="P2891" s="4"/>
      <c r="Q2891" s="4"/>
      <c r="R2891" s="4"/>
      <c r="S2891" s="4"/>
      <c r="T2891" s="4"/>
      <c r="U2891" s="4"/>
      <c r="V2891" s="4"/>
      <c r="W2891" s="4"/>
      <c r="X2891" s="4"/>
    </row>
    <row r="2892" spans="3:24" s="3" customFormat="1">
      <c r="C2892" s="11"/>
      <c r="E2892" s="11"/>
      <c r="F2892" s="11"/>
      <c r="G2892" s="11"/>
      <c r="H2892" s="209"/>
      <c r="I2892" s="210"/>
      <c r="J2892" s="210"/>
      <c r="K2892" s="11"/>
      <c r="L2892" s="11"/>
      <c r="M2892" s="11"/>
      <c r="P2892" s="4"/>
      <c r="Q2892" s="4"/>
      <c r="R2892" s="4"/>
      <c r="S2892" s="4"/>
      <c r="T2892" s="4"/>
      <c r="U2892" s="4"/>
      <c r="V2892" s="4"/>
      <c r="W2892" s="4"/>
      <c r="X2892" s="4"/>
    </row>
    <row r="2893" spans="3:24" s="3" customFormat="1">
      <c r="C2893" s="11"/>
      <c r="E2893" s="11"/>
      <c r="F2893" s="11"/>
      <c r="G2893" s="11"/>
      <c r="H2893" s="209"/>
      <c r="I2893" s="210"/>
      <c r="J2893" s="210"/>
      <c r="K2893" s="11"/>
      <c r="L2893" s="11"/>
      <c r="M2893" s="11"/>
      <c r="P2893" s="4"/>
      <c r="Q2893" s="4"/>
      <c r="R2893" s="4"/>
      <c r="S2893" s="4"/>
      <c r="T2893" s="4"/>
      <c r="U2893" s="4"/>
      <c r="V2893" s="4"/>
      <c r="W2893" s="4"/>
      <c r="X2893" s="4"/>
    </row>
    <row r="2894" spans="3:24" s="3" customFormat="1">
      <c r="C2894" s="11"/>
      <c r="E2894" s="11"/>
      <c r="F2894" s="11"/>
      <c r="G2894" s="11"/>
      <c r="H2894" s="209"/>
      <c r="I2894" s="210"/>
      <c r="J2894" s="210"/>
      <c r="K2894" s="11"/>
      <c r="L2894" s="11"/>
      <c r="M2894" s="11"/>
      <c r="P2894" s="4"/>
      <c r="Q2894" s="4"/>
      <c r="R2894" s="4"/>
      <c r="S2894" s="4"/>
      <c r="T2894" s="4"/>
      <c r="U2894" s="4"/>
      <c r="V2894" s="4"/>
      <c r="W2894" s="4"/>
      <c r="X2894" s="4"/>
    </row>
    <row r="2895" spans="3:24" s="3" customFormat="1">
      <c r="C2895" s="11"/>
      <c r="E2895" s="11"/>
      <c r="F2895" s="11"/>
      <c r="G2895" s="11"/>
      <c r="H2895" s="209"/>
      <c r="I2895" s="210"/>
      <c r="J2895" s="210"/>
      <c r="K2895" s="11"/>
      <c r="L2895" s="11"/>
      <c r="M2895" s="11"/>
      <c r="P2895" s="4"/>
      <c r="Q2895" s="4"/>
      <c r="R2895" s="4"/>
      <c r="S2895" s="4"/>
      <c r="T2895" s="4"/>
      <c r="U2895" s="4"/>
      <c r="V2895" s="4"/>
      <c r="W2895" s="4"/>
      <c r="X2895" s="4"/>
    </row>
    <row r="2896" spans="3:24" s="3" customFormat="1">
      <c r="C2896" s="11"/>
      <c r="E2896" s="11"/>
      <c r="F2896" s="11"/>
      <c r="G2896" s="11"/>
      <c r="H2896" s="209"/>
      <c r="I2896" s="210"/>
      <c r="J2896" s="210"/>
      <c r="K2896" s="11"/>
      <c r="L2896" s="11"/>
      <c r="M2896" s="11"/>
      <c r="P2896" s="4"/>
      <c r="Q2896" s="4"/>
      <c r="R2896" s="4"/>
      <c r="S2896" s="4"/>
      <c r="T2896" s="4"/>
      <c r="U2896" s="4"/>
      <c r="V2896" s="4"/>
      <c r="W2896" s="4"/>
      <c r="X2896" s="4"/>
    </row>
    <row r="2897" spans="3:24" s="3" customFormat="1">
      <c r="C2897" s="11"/>
      <c r="E2897" s="11"/>
      <c r="F2897" s="11"/>
      <c r="G2897" s="11"/>
      <c r="H2897" s="209"/>
      <c r="I2897" s="210"/>
      <c r="J2897" s="210"/>
      <c r="K2897" s="11"/>
      <c r="L2897" s="11"/>
      <c r="M2897" s="11"/>
      <c r="P2897" s="4"/>
      <c r="Q2897" s="4"/>
      <c r="R2897" s="4"/>
      <c r="S2897" s="4"/>
      <c r="T2897" s="4"/>
      <c r="U2897" s="4"/>
      <c r="V2897" s="4"/>
      <c r="W2897" s="4"/>
      <c r="X2897" s="4"/>
    </row>
    <row r="2898" spans="3:24" s="3" customFormat="1">
      <c r="C2898" s="11"/>
      <c r="E2898" s="11"/>
      <c r="F2898" s="11"/>
      <c r="G2898" s="11"/>
      <c r="H2898" s="209"/>
      <c r="I2898" s="210"/>
      <c r="J2898" s="210"/>
      <c r="K2898" s="11"/>
      <c r="L2898" s="11"/>
      <c r="M2898" s="11"/>
      <c r="P2898" s="4"/>
      <c r="Q2898" s="4"/>
      <c r="R2898" s="4"/>
      <c r="S2898" s="4"/>
      <c r="T2898" s="4"/>
      <c r="U2898" s="4"/>
      <c r="V2898" s="4"/>
      <c r="W2898" s="4"/>
      <c r="X2898" s="4"/>
    </row>
    <row r="2899" spans="3:24" s="3" customFormat="1">
      <c r="C2899" s="11"/>
      <c r="E2899" s="11"/>
      <c r="F2899" s="11"/>
      <c r="G2899" s="11"/>
      <c r="H2899" s="209"/>
      <c r="I2899" s="210"/>
      <c r="J2899" s="210"/>
      <c r="K2899" s="11"/>
      <c r="L2899" s="11"/>
      <c r="M2899" s="11"/>
      <c r="P2899" s="4"/>
      <c r="Q2899" s="4"/>
      <c r="R2899" s="4"/>
      <c r="S2899" s="4"/>
      <c r="T2899" s="4"/>
      <c r="U2899" s="4"/>
      <c r="V2899" s="4"/>
      <c r="W2899" s="4"/>
      <c r="X2899" s="4"/>
    </row>
    <row r="2900" spans="3:24" s="3" customFormat="1">
      <c r="C2900" s="11"/>
      <c r="E2900" s="11"/>
      <c r="F2900" s="11"/>
      <c r="G2900" s="11"/>
      <c r="H2900" s="209"/>
      <c r="I2900" s="210"/>
      <c r="J2900" s="210"/>
      <c r="K2900" s="11"/>
      <c r="L2900" s="11"/>
      <c r="M2900" s="11"/>
      <c r="P2900" s="4"/>
      <c r="Q2900" s="4"/>
      <c r="R2900" s="4"/>
      <c r="S2900" s="4"/>
      <c r="T2900" s="4"/>
      <c r="U2900" s="4"/>
      <c r="V2900" s="4"/>
      <c r="W2900" s="4"/>
      <c r="X2900" s="4"/>
    </row>
    <row r="2901" spans="3:24" s="3" customFormat="1">
      <c r="C2901" s="11"/>
      <c r="E2901" s="11"/>
      <c r="F2901" s="11"/>
      <c r="G2901" s="11"/>
      <c r="H2901" s="209"/>
      <c r="I2901" s="210"/>
      <c r="J2901" s="210"/>
      <c r="K2901" s="11"/>
      <c r="L2901" s="11"/>
      <c r="M2901" s="11"/>
      <c r="P2901" s="4"/>
      <c r="Q2901" s="4"/>
      <c r="R2901" s="4"/>
      <c r="S2901" s="4"/>
      <c r="T2901" s="4"/>
      <c r="U2901" s="4"/>
      <c r="V2901" s="4"/>
      <c r="W2901" s="4"/>
      <c r="X2901" s="4"/>
    </row>
    <row r="2902" spans="3:24" s="3" customFormat="1">
      <c r="C2902" s="11"/>
      <c r="E2902" s="11"/>
      <c r="F2902" s="11"/>
      <c r="G2902" s="11"/>
      <c r="H2902" s="209"/>
      <c r="I2902" s="210"/>
      <c r="J2902" s="210"/>
      <c r="K2902" s="11"/>
      <c r="L2902" s="11"/>
      <c r="M2902" s="11"/>
      <c r="P2902" s="4"/>
      <c r="Q2902" s="4"/>
      <c r="R2902" s="4"/>
      <c r="S2902" s="4"/>
      <c r="T2902" s="4"/>
      <c r="U2902" s="4"/>
      <c r="V2902" s="4"/>
      <c r="W2902" s="4"/>
      <c r="X2902" s="4"/>
    </row>
    <row r="2903" spans="3:24" s="3" customFormat="1">
      <c r="C2903" s="11"/>
      <c r="E2903" s="11"/>
      <c r="F2903" s="11"/>
      <c r="G2903" s="11"/>
      <c r="H2903" s="209"/>
      <c r="I2903" s="210"/>
      <c r="J2903" s="210"/>
      <c r="K2903" s="11"/>
      <c r="L2903" s="11"/>
      <c r="M2903" s="11"/>
      <c r="P2903" s="4"/>
      <c r="Q2903" s="4"/>
      <c r="R2903" s="4"/>
      <c r="S2903" s="4"/>
      <c r="T2903" s="4"/>
      <c r="U2903" s="4"/>
      <c r="V2903" s="4"/>
      <c r="W2903" s="4"/>
      <c r="X2903" s="4"/>
    </row>
    <row r="2904" spans="3:24" s="3" customFormat="1">
      <c r="C2904" s="11"/>
      <c r="E2904" s="11"/>
      <c r="F2904" s="11"/>
      <c r="G2904" s="11"/>
      <c r="H2904" s="209"/>
      <c r="I2904" s="210"/>
      <c r="J2904" s="210"/>
      <c r="K2904" s="11"/>
      <c r="L2904" s="11"/>
      <c r="M2904" s="11"/>
      <c r="P2904" s="4"/>
      <c r="Q2904" s="4"/>
      <c r="R2904" s="4"/>
      <c r="S2904" s="4"/>
      <c r="T2904" s="4"/>
      <c r="U2904" s="4"/>
      <c r="V2904" s="4"/>
      <c r="W2904" s="4"/>
      <c r="X2904" s="4"/>
    </row>
    <row r="2905" spans="3:24" s="3" customFormat="1">
      <c r="C2905" s="11"/>
      <c r="E2905" s="11"/>
      <c r="F2905" s="11"/>
      <c r="G2905" s="11"/>
      <c r="H2905" s="209"/>
      <c r="I2905" s="210"/>
      <c r="J2905" s="210"/>
      <c r="K2905" s="11"/>
      <c r="L2905" s="11"/>
      <c r="M2905" s="11"/>
      <c r="P2905" s="4"/>
      <c r="Q2905" s="4"/>
      <c r="R2905" s="4"/>
      <c r="S2905" s="4"/>
      <c r="T2905" s="4"/>
      <c r="U2905" s="4"/>
      <c r="V2905" s="4"/>
      <c r="W2905" s="4"/>
      <c r="X2905" s="4"/>
    </row>
    <row r="2906" spans="3:24" s="3" customFormat="1">
      <c r="C2906" s="11"/>
      <c r="E2906" s="11"/>
      <c r="F2906" s="11"/>
      <c r="G2906" s="11"/>
      <c r="H2906" s="209"/>
      <c r="I2906" s="210"/>
      <c r="J2906" s="210"/>
      <c r="K2906" s="11"/>
      <c r="L2906" s="11"/>
      <c r="M2906" s="11"/>
      <c r="P2906" s="4"/>
      <c r="Q2906" s="4"/>
      <c r="R2906" s="4"/>
      <c r="S2906" s="4"/>
      <c r="T2906" s="4"/>
      <c r="U2906" s="4"/>
      <c r="V2906" s="4"/>
      <c r="W2906" s="4"/>
      <c r="X2906" s="4"/>
    </row>
    <row r="2907" spans="3:24" s="3" customFormat="1">
      <c r="C2907" s="11"/>
      <c r="E2907" s="11"/>
      <c r="F2907" s="11"/>
      <c r="G2907" s="11"/>
      <c r="H2907" s="209"/>
      <c r="I2907" s="210"/>
      <c r="J2907" s="210"/>
      <c r="K2907" s="11"/>
      <c r="L2907" s="11"/>
      <c r="M2907" s="11"/>
      <c r="P2907" s="4"/>
      <c r="Q2907" s="4"/>
      <c r="R2907" s="4"/>
      <c r="S2907" s="4"/>
      <c r="T2907" s="4"/>
      <c r="U2907" s="4"/>
      <c r="V2907" s="4"/>
      <c r="W2907" s="4"/>
      <c r="X2907" s="4"/>
    </row>
    <row r="2908" spans="3:24" s="3" customFormat="1">
      <c r="C2908" s="11"/>
      <c r="E2908" s="11"/>
      <c r="F2908" s="11"/>
      <c r="G2908" s="11"/>
      <c r="H2908" s="209"/>
      <c r="I2908" s="210"/>
      <c r="J2908" s="210"/>
      <c r="K2908" s="11"/>
      <c r="L2908" s="11"/>
      <c r="M2908" s="11"/>
      <c r="P2908" s="4"/>
      <c r="Q2908" s="4"/>
      <c r="R2908" s="4"/>
      <c r="S2908" s="4"/>
      <c r="T2908" s="4"/>
      <c r="U2908" s="4"/>
      <c r="V2908" s="4"/>
      <c r="W2908" s="4"/>
      <c r="X2908" s="4"/>
    </row>
    <row r="2909" spans="3:24" s="3" customFormat="1">
      <c r="C2909" s="11"/>
      <c r="E2909" s="11"/>
      <c r="F2909" s="11"/>
      <c r="G2909" s="11"/>
      <c r="H2909" s="209"/>
      <c r="I2909" s="210"/>
      <c r="J2909" s="210"/>
      <c r="K2909" s="11"/>
      <c r="L2909" s="11"/>
      <c r="M2909" s="11"/>
      <c r="P2909" s="4"/>
      <c r="Q2909" s="4"/>
      <c r="R2909" s="4"/>
      <c r="S2909" s="4"/>
      <c r="T2909" s="4"/>
      <c r="U2909" s="4"/>
      <c r="V2909" s="4"/>
      <c r="W2909" s="4"/>
      <c r="X2909" s="4"/>
    </row>
    <row r="2910" spans="3:24" s="3" customFormat="1">
      <c r="C2910" s="11"/>
      <c r="E2910" s="11"/>
      <c r="F2910" s="11"/>
      <c r="G2910" s="11"/>
      <c r="H2910" s="209"/>
      <c r="I2910" s="210"/>
      <c r="J2910" s="210"/>
      <c r="K2910" s="11"/>
      <c r="L2910" s="11"/>
      <c r="M2910" s="11"/>
      <c r="P2910" s="4"/>
      <c r="Q2910" s="4"/>
      <c r="R2910" s="4"/>
      <c r="S2910" s="4"/>
      <c r="T2910" s="4"/>
      <c r="U2910" s="4"/>
      <c r="V2910" s="4"/>
      <c r="W2910" s="4"/>
      <c r="X2910" s="4"/>
    </row>
    <row r="2911" spans="3:24" s="3" customFormat="1">
      <c r="C2911" s="11"/>
      <c r="E2911" s="11"/>
      <c r="F2911" s="11"/>
      <c r="G2911" s="11"/>
      <c r="H2911" s="209"/>
      <c r="I2911" s="210"/>
      <c r="J2911" s="210"/>
      <c r="K2911" s="11"/>
      <c r="L2911" s="11"/>
      <c r="M2911" s="11"/>
      <c r="P2911" s="4"/>
      <c r="Q2911" s="4"/>
      <c r="R2911" s="4"/>
      <c r="S2911" s="4"/>
      <c r="T2911" s="4"/>
      <c r="U2911" s="4"/>
      <c r="V2911" s="4"/>
      <c r="W2911" s="4"/>
      <c r="X2911" s="4"/>
    </row>
    <row r="2912" spans="3:24" s="3" customFormat="1">
      <c r="C2912" s="11"/>
      <c r="E2912" s="11"/>
      <c r="F2912" s="11"/>
      <c r="G2912" s="11"/>
      <c r="H2912" s="209"/>
      <c r="I2912" s="210"/>
      <c r="J2912" s="210"/>
      <c r="K2912" s="11"/>
      <c r="L2912" s="11"/>
      <c r="M2912" s="11"/>
      <c r="P2912" s="4"/>
      <c r="Q2912" s="4"/>
      <c r="R2912" s="4"/>
      <c r="S2912" s="4"/>
      <c r="T2912" s="4"/>
      <c r="U2912" s="4"/>
      <c r="V2912" s="4"/>
      <c r="W2912" s="4"/>
      <c r="X2912" s="4"/>
    </row>
    <row r="2913" spans="3:24" s="3" customFormat="1">
      <c r="C2913" s="11"/>
      <c r="E2913" s="11"/>
      <c r="F2913" s="11"/>
      <c r="G2913" s="11"/>
      <c r="H2913" s="209"/>
      <c r="I2913" s="210"/>
      <c r="J2913" s="210"/>
      <c r="K2913" s="11"/>
      <c r="L2913" s="11"/>
      <c r="M2913" s="11"/>
      <c r="P2913" s="4"/>
      <c r="Q2913" s="4"/>
      <c r="R2913" s="4"/>
      <c r="S2913" s="4"/>
      <c r="T2913" s="4"/>
      <c r="U2913" s="4"/>
      <c r="V2913" s="4"/>
      <c r="W2913" s="4"/>
      <c r="X2913" s="4"/>
    </row>
    <row r="2914" spans="3:24" s="3" customFormat="1">
      <c r="C2914" s="11"/>
      <c r="E2914" s="11"/>
      <c r="F2914" s="11"/>
      <c r="G2914" s="11"/>
      <c r="H2914" s="209"/>
      <c r="I2914" s="210"/>
      <c r="J2914" s="210"/>
      <c r="K2914" s="11"/>
      <c r="L2914" s="11"/>
      <c r="M2914" s="11"/>
      <c r="P2914" s="4"/>
      <c r="Q2914" s="4"/>
      <c r="R2914" s="4"/>
      <c r="S2914" s="4"/>
      <c r="T2914" s="4"/>
      <c r="U2914" s="4"/>
      <c r="V2914" s="4"/>
      <c r="W2914" s="4"/>
      <c r="X2914" s="4"/>
    </row>
    <row r="2915" spans="3:24" s="3" customFormat="1">
      <c r="C2915" s="11"/>
      <c r="E2915" s="11"/>
      <c r="F2915" s="11"/>
      <c r="G2915" s="11"/>
      <c r="H2915" s="209"/>
      <c r="I2915" s="210"/>
      <c r="J2915" s="210"/>
      <c r="K2915" s="11"/>
      <c r="L2915" s="11"/>
      <c r="M2915" s="11"/>
      <c r="P2915" s="4"/>
      <c r="Q2915" s="4"/>
      <c r="R2915" s="4"/>
      <c r="S2915" s="4"/>
      <c r="T2915" s="4"/>
      <c r="U2915" s="4"/>
      <c r="V2915" s="4"/>
      <c r="W2915" s="4"/>
      <c r="X2915" s="4"/>
    </row>
    <row r="2916" spans="3:24" s="3" customFormat="1">
      <c r="C2916" s="11"/>
      <c r="E2916" s="11"/>
      <c r="F2916" s="11"/>
      <c r="G2916" s="11"/>
      <c r="H2916" s="209"/>
      <c r="I2916" s="210"/>
      <c r="J2916" s="210"/>
      <c r="K2916" s="11"/>
      <c r="L2916" s="11"/>
      <c r="M2916" s="11"/>
      <c r="P2916" s="4"/>
      <c r="Q2916" s="4"/>
      <c r="R2916" s="4"/>
      <c r="S2916" s="4"/>
      <c r="T2916" s="4"/>
      <c r="U2916" s="4"/>
      <c r="V2916" s="4"/>
      <c r="W2916" s="4"/>
      <c r="X2916" s="4"/>
    </row>
    <row r="2917" spans="3:24" s="3" customFormat="1">
      <c r="C2917" s="11"/>
      <c r="E2917" s="11"/>
      <c r="F2917" s="11"/>
      <c r="G2917" s="11"/>
      <c r="H2917" s="209"/>
      <c r="I2917" s="210"/>
      <c r="J2917" s="210"/>
      <c r="K2917" s="11"/>
      <c r="L2917" s="11"/>
      <c r="M2917" s="11"/>
      <c r="P2917" s="4"/>
      <c r="Q2917" s="4"/>
      <c r="R2917" s="4"/>
      <c r="S2917" s="4"/>
      <c r="T2917" s="4"/>
      <c r="U2917" s="4"/>
      <c r="V2917" s="4"/>
      <c r="W2917" s="4"/>
      <c r="X2917" s="4"/>
    </row>
    <row r="2918" spans="3:24" s="3" customFormat="1">
      <c r="C2918" s="11"/>
      <c r="E2918" s="11"/>
      <c r="F2918" s="11"/>
      <c r="G2918" s="11"/>
      <c r="H2918" s="209"/>
      <c r="I2918" s="210"/>
      <c r="J2918" s="210"/>
      <c r="K2918" s="11"/>
      <c r="L2918" s="11"/>
      <c r="M2918" s="11"/>
      <c r="P2918" s="4"/>
      <c r="Q2918" s="4"/>
      <c r="R2918" s="4"/>
      <c r="S2918" s="4"/>
      <c r="T2918" s="4"/>
      <c r="U2918" s="4"/>
      <c r="V2918" s="4"/>
      <c r="W2918" s="4"/>
      <c r="X2918" s="4"/>
    </row>
    <row r="2919" spans="3:24" s="3" customFormat="1">
      <c r="C2919" s="11"/>
      <c r="E2919" s="11"/>
      <c r="F2919" s="11"/>
      <c r="G2919" s="11"/>
      <c r="H2919" s="209"/>
      <c r="I2919" s="210"/>
      <c r="J2919" s="210"/>
      <c r="K2919" s="11"/>
      <c r="L2919" s="11"/>
      <c r="M2919" s="11"/>
      <c r="P2919" s="4"/>
      <c r="Q2919" s="4"/>
      <c r="R2919" s="4"/>
      <c r="S2919" s="4"/>
      <c r="T2919" s="4"/>
      <c r="U2919" s="4"/>
      <c r="V2919" s="4"/>
      <c r="W2919" s="4"/>
      <c r="X2919" s="4"/>
    </row>
    <row r="2920" spans="3:24" s="3" customFormat="1">
      <c r="C2920" s="11"/>
      <c r="E2920" s="11"/>
      <c r="F2920" s="11"/>
      <c r="G2920" s="11"/>
      <c r="H2920" s="209"/>
      <c r="I2920" s="210"/>
      <c r="J2920" s="210"/>
      <c r="K2920" s="11"/>
      <c r="L2920" s="11"/>
      <c r="M2920" s="11"/>
      <c r="P2920" s="4"/>
      <c r="Q2920" s="4"/>
      <c r="R2920" s="4"/>
      <c r="S2920" s="4"/>
      <c r="T2920" s="4"/>
      <c r="U2920" s="4"/>
      <c r="V2920" s="4"/>
      <c r="W2920" s="4"/>
      <c r="X2920" s="4"/>
    </row>
    <row r="2921" spans="3:24" s="3" customFormat="1">
      <c r="C2921" s="11"/>
      <c r="E2921" s="11"/>
      <c r="F2921" s="11"/>
      <c r="G2921" s="11"/>
      <c r="H2921" s="209"/>
      <c r="I2921" s="210"/>
      <c r="J2921" s="210"/>
      <c r="K2921" s="11"/>
      <c r="L2921" s="11"/>
      <c r="M2921" s="11"/>
      <c r="P2921" s="4"/>
      <c r="Q2921" s="4"/>
      <c r="R2921" s="4"/>
      <c r="S2921" s="4"/>
      <c r="T2921" s="4"/>
      <c r="U2921" s="4"/>
      <c r="V2921" s="4"/>
      <c r="W2921" s="4"/>
      <c r="X2921" s="4"/>
    </row>
    <row r="2922" spans="3:24" s="3" customFormat="1">
      <c r="C2922" s="11"/>
      <c r="E2922" s="11"/>
      <c r="F2922" s="11"/>
      <c r="G2922" s="11"/>
      <c r="H2922" s="209"/>
      <c r="I2922" s="210"/>
      <c r="J2922" s="210"/>
      <c r="K2922" s="11"/>
      <c r="L2922" s="11"/>
      <c r="M2922" s="11"/>
      <c r="P2922" s="4"/>
      <c r="Q2922" s="4"/>
      <c r="R2922" s="4"/>
      <c r="S2922" s="4"/>
      <c r="T2922" s="4"/>
      <c r="U2922" s="4"/>
      <c r="V2922" s="4"/>
      <c r="W2922" s="4"/>
      <c r="X2922" s="4"/>
    </row>
    <row r="2923" spans="3:24" s="3" customFormat="1">
      <c r="C2923" s="11"/>
      <c r="E2923" s="11"/>
      <c r="F2923" s="11"/>
      <c r="G2923" s="11"/>
      <c r="H2923" s="209"/>
      <c r="I2923" s="210"/>
      <c r="J2923" s="210"/>
      <c r="K2923" s="11"/>
      <c r="L2923" s="11"/>
      <c r="M2923" s="11"/>
      <c r="P2923" s="4"/>
      <c r="Q2923" s="4"/>
      <c r="R2923" s="4"/>
      <c r="S2923" s="4"/>
      <c r="T2923" s="4"/>
      <c r="U2923" s="4"/>
      <c r="V2923" s="4"/>
      <c r="W2923" s="4"/>
      <c r="X2923" s="4"/>
    </row>
    <row r="2924" spans="3:24" s="3" customFormat="1">
      <c r="C2924" s="11"/>
      <c r="E2924" s="11"/>
      <c r="F2924" s="11"/>
      <c r="G2924" s="11"/>
      <c r="H2924" s="209"/>
      <c r="I2924" s="210"/>
      <c r="J2924" s="210"/>
      <c r="K2924" s="11"/>
      <c r="L2924" s="11"/>
      <c r="M2924" s="11"/>
      <c r="P2924" s="4"/>
      <c r="Q2924" s="4"/>
      <c r="R2924" s="4"/>
      <c r="S2924" s="4"/>
      <c r="T2924" s="4"/>
      <c r="U2924" s="4"/>
      <c r="V2924" s="4"/>
      <c r="W2924" s="4"/>
      <c r="X2924" s="4"/>
    </row>
    <row r="2925" spans="3:24" s="3" customFormat="1">
      <c r="C2925" s="11"/>
      <c r="E2925" s="11"/>
      <c r="F2925" s="11"/>
      <c r="G2925" s="11"/>
      <c r="H2925" s="209"/>
      <c r="I2925" s="210"/>
      <c r="J2925" s="210"/>
      <c r="K2925" s="11"/>
      <c r="L2925" s="11"/>
      <c r="M2925" s="11"/>
      <c r="P2925" s="4"/>
      <c r="Q2925" s="4"/>
      <c r="R2925" s="4"/>
      <c r="S2925" s="4"/>
      <c r="T2925" s="4"/>
      <c r="U2925" s="4"/>
      <c r="V2925" s="4"/>
      <c r="W2925" s="4"/>
      <c r="X2925" s="4"/>
    </row>
    <row r="2926" spans="3:24" s="3" customFormat="1">
      <c r="C2926" s="11"/>
      <c r="E2926" s="11"/>
      <c r="F2926" s="11"/>
      <c r="G2926" s="11"/>
      <c r="H2926" s="209"/>
      <c r="I2926" s="210"/>
      <c r="J2926" s="210"/>
      <c r="K2926" s="11"/>
      <c r="L2926" s="11"/>
      <c r="M2926" s="11"/>
      <c r="P2926" s="4"/>
      <c r="Q2926" s="4"/>
      <c r="R2926" s="4"/>
      <c r="S2926" s="4"/>
      <c r="T2926" s="4"/>
      <c r="U2926" s="4"/>
      <c r="V2926" s="4"/>
      <c r="W2926" s="4"/>
      <c r="X2926" s="4"/>
    </row>
    <row r="2927" spans="3:24" s="3" customFormat="1">
      <c r="C2927" s="11"/>
      <c r="E2927" s="11"/>
      <c r="F2927" s="11"/>
      <c r="G2927" s="11"/>
      <c r="H2927" s="209"/>
      <c r="I2927" s="210"/>
      <c r="J2927" s="210"/>
      <c r="K2927" s="11"/>
      <c r="L2927" s="11"/>
      <c r="M2927" s="11"/>
      <c r="P2927" s="4"/>
      <c r="Q2927" s="4"/>
      <c r="R2927" s="4"/>
      <c r="S2927" s="4"/>
      <c r="T2927" s="4"/>
      <c r="U2927" s="4"/>
      <c r="V2927" s="4"/>
      <c r="W2927" s="4"/>
      <c r="X2927" s="4"/>
    </row>
    <row r="2928" spans="3:24" s="3" customFormat="1">
      <c r="C2928" s="11"/>
      <c r="E2928" s="11"/>
      <c r="F2928" s="11"/>
      <c r="G2928" s="11"/>
      <c r="H2928" s="209"/>
      <c r="I2928" s="210"/>
      <c r="J2928" s="210"/>
      <c r="K2928" s="11"/>
      <c r="L2928" s="11"/>
      <c r="M2928" s="11"/>
      <c r="P2928" s="4"/>
      <c r="Q2928" s="4"/>
      <c r="R2928" s="4"/>
      <c r="S2928" s="4"/>
      <c r="T2928" s="4"/>
      <c r="U2928" s="4"/>
      <c r="V2928" s="4"/>
      <c r="W2928" s="4"/>
      <c r="X2928" s="4"/>
    </row>
    <row r="2929" spans="3:24" s="3" customFormat="1">
      <c r="C2929" s="11"/>
      <c r="E2929" s="11"/>
      <c r="F2929" s="11"/>
      <c r="G2929" s="11"/>
      <c r="H2929" s="209"/>
      <c r="I2929" s="210"/>
      <c r="J2929" s="210"/>
      <c r="K2929" s="11"/>
      <c r="L2929" s="11"/>
      <c r="M2929" s="11"/>
      <c r="P2929" s="4"/>
      <c r="Q2929" s="4"/>
      <c r="R2929" s="4"/>
      <c r="S2929" s="4"/>
      <c r="T2929" s="4"/>
      <c r="U2929" s="4"/>
      <c r="V2929" s="4"/>
      <c r="W2929" s="4"/>
      <c r="X2929" s="4"/>
    </row>
    <row r="2930" spans="3:24" s="3" customFormat="1">
      <c r="C2930" s="11"/>
      <c r="E2930" s="11"/>
      <c r="F2930" s="11"/>
      <c r="G2930" s="11"/>
      <c r="H2930" s="209"/>
      <c r="I2930" s="210"/>
      <c r="J2930" s="210"/>
      <c r="K2930" s="11"/>
      <c r="L2930" s="11"/>
      <c r="M2930" s="11"/>
      <c r="P2930" s="4"/>
      <c r="Q2930" s="4"/>
      <c r="R2930" s="4"/>
      <c r="S2930" s="4"/>
      <c r="T2930" s="4"/>
      <c r="U2930" s="4"/>
      <c r="V2930" s="4"/>
      <c r="W2930" s="4"/>
      <c r="X2930" s="4"/>
    </row>
    <row r="2931" spans="3:24" s="3" customFormat="1">
      <c r="C2931" s="11"/>
      <c r="E2931" s="11"/>
      <c r="F2931" s="11"/>
      <c r="G2931" s="11"/>
      <c r="H2931" s="209"/>
      <c r="I2931" s="210"/>
      <c r="J2931" s="210"/>
      <c r="K2931" s="11"/>
      <c r="L2931" s="11"/>
      <c r="M2931" s="11"/>
      <c r="P2931" s="4"/>
      <c r="Q2931" s="4"/>
      <c r="R2931" s="4"/>
      <c r="S2931" s="4"/>
      <c r="T2931" s="4"/>
      <c r="U2931" s="4"/>
      <c r="V2931" s="4"/>
      <c r="W2931" s="4"/>
      <c r="X2931" s="4"/>
    </row>
    <row r="2932" spans="3:24" s="3" customFormat="1">
      <c r="C2932" s="11"/>
      <c r="E2932" s="11"/>
      <c r="F2932" s="11"/>
      <c r="G2932" s="11"/>
      <c r="H2932" s="209"/>
      <c r="I2932" s="210"/>
      <c r="J2932" s="210"/>
      <c r="K2932" s="11"/>
      <c r="L2932" s="11"/>
      <c r="M2932" s="11"/>
      <c r="P2932" s="4"/>
      <c r="Q2932" s="4"/>
      <c r="R2932" s="4"/>
      <c r="S2932" s="4"/>
      <c r="T2932" s="4"/>
      <c r="U2932" s="4"/>
      <c r="V2932" s="4"/>
      <c r="W2932" s="4"/>
      <c r="X2932" s="4"/>
    </row>
    <row r="2933" spans="3:24" s="3" customFormat="1">
      <c r="C2933" s="11"/>
      <c r="E2933" s="11"/>
      <c r="F2933" s="11"/>
      <c r="G2933" s="11"/>
      <c r="H2933" s="209"/>
      <c r="I2933" s="210"/>
      <c r="J2933" s="210"/>
      <c r="K2933" s="11"/>
      <c r="L2933" s="11"/>
      <c r="M2933" s="11"/>
      <c r="P2933" s="4"/>
      <c r="Q2933" s="4"/>
      <c r="R2933" s="4"/>
      <c r="S2933" s="4"/>
      <c r="T2933" s="4"/>
      <c r="U2933" s="4"/>
      <c r="V2933" s="4"/>
      <c r="W2933" s="4"/>
      <c r="X2933" s="4"/>
    </row>
    <row r="2934" spans="3:24" s="3" customFormat="1">
      <c r="C2934" s="11"/>
      <c r="E2934" s="11"/>
      <c r="F2934" s="11"/>
      <c r="G2934" s="11"/>
      <c r="H2934" s="209"/>
      <c r="I2934" s="210"/>
      <c r="J2934" s="210"/>
      <c r="K2934" s="11"/>
      <c r="L2934" s="11"/>
      <c r="M2934" s="11"/>
      <c r="P2934" s="4"/>
      <c r="Q2934" s="4"/>
      <c r="R2934" s="4"/>
      <c r="S2934" s="4"/>
      <c r="T2934" s="4"/>
      <c r="U2934" s="4"/>
      <c r="V2934" s="4"/>
      <c r="W2934" s="4"/>
      <c r="X2934" s="4"/>
    </row>
    <row r="2935" spans="3:24" s="3" customFormat="1">
      <c r="C2935" s="11"/>
      <c r="E2935" s="11"/>
      <c r="F2935" s="11"/>
      <c r="G2935" s="11"/>
      <c r="H2935" s="209"/>
      <c r="I2935" s="210"/>
      <c r="J2935" s="210"/>
      <c r="K2935" s="11"/>
      <c r="L2935" s="11"/>
      <c r="M2935" s="11"/>
      <c r="P2935" s="4"/>
      <c r="Q2935" s="4"/>
      <c r="R2935" s="4"/>
      <c r="S2935" s="4"/>
      <c r="T2935" s="4"/>
      <c r="U2935" s="4"/>
      <c r="V2935" s="4"/>
      <c r="W2935" s="4"/>
      <c r="X2935" s="4"/>
    </row>
    <row r="2936" spans="3:24" s="3" customFormat="1">
      <c r="C2936" s="11"/>
      <c r="E2936" s="11"/>
      <c r="F2936" s="11"/>
      <c r="G2936" s="11"/>
      <c r="H2936" s="209"/>
      <c r="I2936" s="210"/>
      <c r="J2936" s="210"/>
      <c r="K2936" s="11"/>
      <c r="L2936" s="11"/>
      <c r="M2936" s="11"/>
      <c r="P2936" s="4"/>
      <c r="Q2936" s="4"/>
      <c r="R2936" s="4"/>
      <c r="S2936" s="4"/>
      <c r="T2936" s="4"/>
      <c r="U2936" s="4"/>
      <c r="V2936" s="4"/>
      <c r="W2936" s="4"/>
      <c r="X2936" s="4"/>
    </row>
    <row r="2937" spans="3:24" s="3" customFormat="1">
      <c r="C2937" s="11"/>
      <c r="E2937" s="11"/>
      <c r="F2937" s="11"/>
      <c r="G2937" s="11"/>
      <c r="H2937" s="209"/>
      <c r="I2937" s="210"/>
      <c r="J2937" s="210"/>
      <c r="K2937" s="11"/>
      <c r="L2937" s="11"/>
      <c r="M2937" s="11"/>
      <c r="P2937" s="4"/>
      <c r="Q2937" s="4"/>
      <c r="R2937" s="4"/>
      <c r="S2937" s="4"/>
      <c r="T2937" s="4"/>
      <c r="U2937" s="4"/>
      <c r="V2937" s="4"/>
      <c r="W2937" s="4"/>
      <c r="X2937" s="4"/>
    </row>
    <row r="2938" spans="3:24" s="3" customFormat="1">
      <c r="C2938" s="11"/>
      <c r="E2938" s="11"/>
      <c r="F2938" s="11"/>
      <c r="G2938" s="11"/>
      <c r="H2938" s="209"/>
      <c r="I2938" s="210"/>
      <c r="J2938" s="210"/>
      <c r="K2938" s="11"/>
      <c r="L2938" s="11"/>
      <c r="M2938" s="11"/>
      <c r="P2938" s="4"/>
      <c r="Q2938" s="4"/>
      <c r="R2938" s="4"/>
      <c r="S2938" s="4"/>
      <c r="T2938" s="4"/>
      <c r="U2938" s="4"/>
      <c r="V2938" s="4"/>
      <c r="W2938" s="4"/>
      <c r="X2938" s="4"/>
    </row>
    <row r="2939" spans="3:24" s="3" customFormat="1">
      <c r="C2939" s="11"/>
      <c r="E2939" s="11"/>
      <c r="F2939" s="11"/>
      <c r="G2939" s="11"/>
      <c r="H2939" s="209"/>
      <c r="I2939" s="210"/>
      <c r="J2939" s="210"/>
      <c r="K2939" s="11"/>
      <c r="L2939" s="11"/>
      <c r="M2939" s="11"/>
      <c r="P2939" s="4"/>
      <c r="Q2939" s="4"/>
      <c r="R2939" s="4"/>
      <c r="S2939" s="4"/>
      <c r="T2939" s="4"/>
      <c r="U2939" s="4"/>
      <c r="V2939" s="4"/>
      <c r="W2939" s="4"/>
      <c r="X2939" s="4"/>
    </row>
    <row r="2940" spans="3:24" s="3" customFormat="1">
      <c r="C2940" s="11"/>
      <c r="E2940" s="11"/>
      <c r="F2940" s="11"/>
      <c r="G2940" s="11"/>
      <c r="H2940" s="209"/>
      <c r="I2940" s="210"/>
      <c r="J2940" s="210"/>
      <c r="K2940" s="11"/>
      <c r="L2940" s="11"/>
      <c r="M2940" s="11"/>
      <c r="P2940" s="4"/>
      <c r="Q2940" s="4"/>
      <c r="R2940" s="4"/>
      <c r="S2940" s="4"/>
      <c r="T2940" s="4"/>
      <c r="U2940" s="4"/>
      <c r="V2940" s="4"/>
      <c r="W2940" s="4"/>
      <c r="X2940" s="4"/>
    </row>
    <row r="2941" spans="3:24" s="3" customFormat="1">
      <c r="C2941" s="11"/>
      <c r="E2941" s="11"/>
      <c r="F2941" s="11"/>
      <c r="G2941" s="11"/>
      <c r="H2941" s="209"/>
      <c r="I2941" s="210"/>
      <c r="J2941" s="210"/>
      <c r="K2941" s="11"/>
      <c r="L2941" s="11"/>
      <c r="M2941" s="11"/>
      <c r="P2941" s="4"/>
      <c r="Q2941" s="4"/>
      <c r="R2941" s="4"/>
      <c r="S2941" s="4"/>
      <c r="T2941" s="4"/>
      <c r="U2941" s="4"/>
      <c r="V2941" s="4"/>
      <c r="W2941" s="4"/>
      <c r="X2941" s="4"/>
    </row>
    <row r="2942" spans="3:24" s="3" customFormat="1">
      <c r="C2942" s="11"/>
      <c r="E2942" s="11"/>
      <c r="F2942" s="11"/>
      <c r="G2942" s="11"/>
      <c r="H2942" s="209"/>
      <c r="I2942" s="210"/>
      <c r="J2942" s="210"/>
      <c r="K2942" s="11"/>
      <c r="L2942" s="11"/>
      <c r="M2942" s="11"/>
      <c r="P2942" s="4"/>
      <c r="Q2942" s="4"/>
      <c r="R2942" s="4"/>
      <c r="S2942" s="4"/>
      <c r="T2942" s="4"/>
      <c r="U2942" s="4"/>
      <c r="V2942" s="4"/>
      <c r="W2942" s="4"/>
      <c r="X2942" s="4"/>
    </row>
    <row r="2943" spans="3:24" s="3" customFormat="1">
      <c r="C2943" s="11"/>
      <c r="E2943" s="11"/>
      <c r="F2943" s="11"/>
      <c r="G2943" s="11"/>
      <c r="H2943" s="209"/>
      <c r="I2943" s="210"/>
      <c r="J2943" s="210"/>
      <c r="K2943" s="11"/>
      <c r="L2943" s="11"/>
      <c r="M2943" s="11"/>
      <c r="P2943" s="4"/>
      <c r="Q2943" s="4"/>
      <c r="R2943" s="4"/>
      <c r="S2943" s="4"/>
      <c r="T2943" s="4"/>
      <c r="U2943" s="4"/>
      <c r="V2943" s="4"/>
      <c r="W2943" s="4"/>
      <c r="X2943" s="4"/>
    </row>
    <row r="2944" spans="3:24" s="3" customFormat="1">
      <c r="C2944" s="11"/>
      <c r="E2944" s="11"/>
      <c r="F2944" s="11"/>
      <c r="G2944" s="11"/>
      <c r="H2944" s="209"/>
      <c r="I2944" s="210"/>
      <c r="J2944" s="210"/>
      <c r="K2944" s="11"/>
      <c r="L2944" s="11"/>
      <c r="M2944" s="11"/>
      <c r="P2944" s="4"/>
      <c r="Q2944" s="4"/>
      <c r="R2944" s="4"/>
      <c r="S2944" s="4"/>
      <c r="T2944" s="4"/>
      <c r="U2944" s="4"/>
      <c r="V2944" s="4"/>
      <c r="W2944" s="4"/>
      <c r="X2944" s="4"/>
    </row>
    <row r="2945" spans="3:24" s="3" customFormat="1">
      <c r="C2945" s="11"/>
      <c r="E2945" s="11"/>
      <c r="F2945" s="11"/>
      <c r="G2945" s="11"/>
      <c r="H2945" s="209"/>
      <c r="I2945" s="210"/>
      <c r="J2945" s="210"/>
      <c r="K2945" s="11"/>
      <c r="L2945" s="11"/>
      <c r="M2945" s="11"/>
      <c r="P2945" s="4"/>
      <c r="Q2945" s="4"/>
      <c r="R2945" s="4"/>
      <c r="S2945" s="4"/>
      <c r="T2945" s="4"/>
      <c r="U2945" s="4"/>
      <c r="V2945" s="4"/>
      <c r="W2945" s="4"/>
      <c r="X2945" s="4"/>
    </row>
    <row r="2946" spans="3:24" s="3" customFormat="1">
      <c r="C2946" s="11"/>
      <c r="E2946" s="11"/>
      <c r="F2946" s="11"/>
      <c r="G2946" s="11"/>
      <c r="H2946" s="209"/>
      <c r="I2946" s="210"/>
      <c r="J2946" s="210"/>
      <c r="K2946" s="11"/>
      <c r="L2946" s="11"/>
      <c r="M2946" s="11"/>
      <c r="P2946" s="4"/>
      <c r="Q2946" s="4"/>
      <c r="R2946" s="4"/>
      <c r="S2946" s="4"/>
      <c r="T2946" s="4"/>
      <c r="U2946" s="4"/>
      <c r="V2946" s="4"/>
      <c r="W2946" s="4"/>
      <c r="X2946" s="4"/>
    </row>
    <row r="2947" spans="3:24" s="3" customFormat="1">
      <c r="C2947" s="11"/>
      <c r="E2947" s="11"/>
      <c r="F2947" s="11"/>
      <c r="G2947" s="11"/>
      <c r="H2947" s="209"/>
      <c r="I2947" s="210"/>
      <c r="J2947" s="210"/>
      <c r="K2947" s="11"/>
      <c r="L2947" s="11"/>
      <c r="M2947" s="11"/>
      <c r="P2947" s="4"/>
      <c r="Q2947" s="4"/>
      <c r="R2947" s="4"/>
      <c r="S2947" s="4"/>
      <c r="T2947" s="4"/>
      <c r="U2947" s="4"/>
      <c r="V2947" s="4"/>
      <c r="W2947" s="4"/>
      <c r="X2947" s="4"/>
    </row>
    <row r="2948" spans="3:24" s="3" customFormat="1">
      <c r="C2948" s="11"/>
      <c r="E2948" s="11"/>
      <c r="F2948" s="11"/>
      <c r="G2948" s="11"/>
      <c r="H2948" s="209"/>
      <c r="I2948" s="210"/>
      <c r="J2948" s="210"/>
      <c r="K2948" s="11"/>
      <c r="L2948" s="11"/>
      <c r="M2948" s="11"/>
      <c r="P2948" s="4"/>
      <c r="Q2948" s="4"/>
      <c r="R2948" s="4"/>
      <c r="S2948" s="4"/>
      <c r="T2948" s="4"/>
      <c r="U2948" s="4"/>
      <c r="V2948" s="4"/>
      <c r="W2948" s="4"/>
      <c r="X2948" s="4"/>
    </row>
    <row r="2949" spans="3:24" s="3" customFormat="1">
      <c r="C2949" s="11"/>
      <c r="E2949" s="11"/>
      <c r="F2949" s="11"/>
      <c r="G2949" s="11"/>
      <c r="H2949" s="209"/>
      <c r="I2949" s="210"/>
      <c r="J2949" s="210"/>
      <c r="K2949" s="11"/>
      <c r="L2949" s="11"/>
      <c r="M2949" s="11"/>
      <c r="P2949" s="4"/>
      <c r="Q2949" s="4"/>
      <c r="R2949" s="4"/>
      <c r="S2949" s="4"/>
      <c r="T2949" s="4"/>
      <c r="U2949" s="4"/>
      <c r="V2949" s="4"/>
      <c r="W2949" s="4"/>
      <c r="X2949" s="4"/>
    </row>
    <row r="2950" spans="3:24" s="3" customFormat="1">
      <c r="C2950" s="11"/>
      <c r="E2950" s="11"/>
      <c r="F2950" s="11"/>
      <c r="G2950" s="11"/>
      <c r="H2950" s="209"/>
      <c r="I2950" s="210"/>
      <c r="J2950" s="210"/>
      <c r="K2950" s="11"/>
      <c r="L2950" s="11"/>
      <c r="M2950" s="11"/>
      <c r="P2950" s="4"/>
      <c r="Q2950" s="4"/>
      <c r="R2950" s="4"/>
      <c r="S2950" s="4"/>
      <c r="T2950" s="4"/>
      <c r="U2950" s="4"/>
      <c r="V2950" s="4"/>
      <c r="W2950" s="4"/>
      <c r="X2950" s="4"/>
    </row>
    <row r="2951" spans="3:24" s="3" customFormat="1">
      <c r="C2951" s="11"/>
      <c r="E2951" s="11"/>
      <c r="F2951" s="11"/>
      <c r="G2951" s="11"/>
      <c r="H2951" s="209"/>
      <c r="I2951" s="210"/>
      <c r="J2951" s="210"/>
      <c r="K2951" s="11"/>
      <c r="L2951" s="11"/>
      <c r="M2951" s="11"/>
      <c r="P2951" s="4"/>
      <c r="Q2951" s="4"/>
      <c r="R2951" s="4"/>
      <c r="S2951" s="4"/>
      <c r="T2951" s="4"/>
      <c r="U2951" s="4"/>
      <c r="V2951" s="4"/>
      <c r="W2951" s="4"/>
      <c r="X2951" s="4"/>
    </row>
    <row r="2952" spans="3:24" s="3" customFormat="1">
      <c r="C2952" s="11"/>
      <c r="E2952" s="11"/>
      <c r="F2952" s="11"/>
      <c r="G2952" s="11"/>
      <c r="H2952" s="209"/>
      <c r="I2952" s="210"/>
      <c r="J2952" s="210"/>
      <c r="K2952" s="11"/>
      <c r="L2952" s="11"/>
      <c r="M2952" s="11"/>
      <c r="P2952" s="4"/>
      <c r="Q2952" s="4"/>
      <c r="R2952" s="4"/>
      <c r="S2952" s="4"/>
      <c r="T2952" s="4"/>
      <c r="U2952" s="4"/>
      <c r="V2952" s="4"/>
      <c r="W2952" s="4"/>
      <c r="X2952" s="4"/>
    </row>
    <row r="2953" spans="3:24" s="3" customFormat="1">
      <c r="C2953" s="11"/>
      <c r="E2953" s="11"/>
      <c r="F2953" s="11"/>
      <c r="G2953" s="11"/>
      <c r="H2953" s="209"/>
      <c r="I2953" s="210"/>
      <c r="J2953" s="210"/>
      <c r="K2953" s="11"/>
      <c r="L2953" s="11"/>
      <c r="M2953" s="11"/>
      <c r="P2953" s="4"/>
      <c r="Q2953" s="4"/>
      <c r="R2953" s="4"/>
      <c r="S2953" s="4"/>
      <c r="T2953" s="4"/>
      <c r="U2953" s="4"/>
      <c r="V2953" s="4"/>
      <c r="W2953" s="4"/>
      <c r="X2953" s="4"/>
    </row>
    <row r="2954" spans="3:24" s="3" customFormat="1">
      <c r="C2954" s="11"/>
      <c r="E2954" s="11"/>
      <c r="F2954" s="11"/>
      <c r="G2954" s="11"/>
      <c r="H2954" s="209"/>
      <c r="I2954" s="210"/>
      <c r="J2954" s="210"/>
      <c r="K2954" s="11"/>
      <c r="L2954" s="11"/>
      <c r="M2954" s="11"/>
      <c r="P2954" s="4"/>
      <c r="Q2954" s="4"/>
      <c r="R2954" s="4"/>
      <c r="S2954" s="4"/>
      <c r="T2954" s="4"/>
      <c r="U2954" s="4"/>
      <c r="V2954" s="4"/>
      <c r="W2954" s="4"/>
      <c r="X2954" s="4"/>
    </row>
    <row r="2955" spans="3:24" s="3" customFormat="1">
      <c r="C2955" s="11"/>
      <c r="E2955" s="11"/>
      <c r="F2955" s="11"/>
      <c r="G2955" s="11"/>
      <c r="H2955" s="209"/>
      <c r="I2955" s="210"/>
      <c r="J2955" s="210"/>
      <c r="K2955" s="11"/>
      <c r="L2955" s="11"/>
      <c r="M2955" s="11"/>
      <c r="P2955" s="4"/>
      <c r="Q2955" s="4"/>
      <c r="R2955" s="4"/>
      <c r="S2955" s="4"/>
      <c r="T2955" s="4"/>
      <c r="U2955" s="4"/>
      <c r="V2955" s="4"/>
      <c r="W2955" s="4"/>
      <c r="X2955" s="4"/>
    </row>
    <row r="2956" spans="3:24" s="3" customFormat="1">
      <c r="C2956" s="11"/>
      <c r="E2956" s="11"/>
      <c r="F2956" s="11"/>
      <c r="G2956" s="11"/>
      <c r="H2956" s="209"/>
      <c r="I2956" s="210"/>
      <c r="J2956" s="210"/>
      <c r="K2956" s="11"/>
      <c r="L2956" s="11"/>
      <c r="M2956" s="11"/>
      <c r="P2956" s="4"/>
      <c r="Q2956" s="4"/>
      <c r="R2956" s="4"/>
      <c r="S2956" s="4"/>
      <c r="T2956" s="4"/>
      <c r="U2956" s="4"/>
      <c r="V2956" s="4"/>
      <c r="W2956" s="4"/>
      <c r="X2956" s="4"/>
    </row>
    <row r="2957" spans="3:24" s="3" customFormat="1">
      <c r="C2957" s="11"/>
      <c r="E2957" s="11"/>
      <c r="F2957" s="11"/>
      <c r="G2957" s="11"/>
      <c r="H2957" s="209"/>
      <c r="I2957" s="210"/>
      <c r="J2957" s="210"/>
      <c r="K2957" s="11"/>
      <c r="L2957" s="11"/>
      <c r="M2957" s="11"/>
      <c r="P2957" s="4"/>
      <c r="Q2957" s="4"/>
      <c r="R2957" s="4"/>
      <c r="S2957" s="4"/>
      <c r="T2957" s="4"/>
      <c r="U2957" s="4"/>
      <c r="V2957" s="4"/>
      <c r="W2957" s="4"/>
      <c r="X2957" s="4"/>
    </row>
    <row r="2958" spans="3:24" s="3" customFormat="1">
      <c r="C2958" s="11"/>
      <c r="E2958" s="11"/>
      <c r="F2958" s="11"/>
      <c r="G2958" s="11"/>
      <c r="H2958" s="209"/>
      <c r="I2958" s="210"/>
      <c r="J2958" s="210"/>
      <c r="K2958" s="11"/>
      <c r="L2958" s="11"/>
      <c r="M2958" s="11"/>
      <c r="P2958" s="4"/>
      <c r="Q2958" s="4"/>
      <c r="R2958" s="4"/>
      <c r="S2958" s="4"/>
      <c r="T2958" s="4"/>
      <c r="U2958" s="4"/>
      <c r="V2958" s="4"/>
      <c r="W2958" s="4"/>
      <c r="X2958" s="4"/>
    </row>
    <row r="2959" spans="3:24" s="3" customFormat="1">
      <c r="C2959" s="11"/>
      <c r="E2959" s="11"/>
      <c r="F2959" s="11"/>
      <c r="G2959" s="11"/>
      <c r="H2959" s="209"/>
      <c r="I2959" s="210"/>
      <c r="J2959" s="210"/>
      <c r="K2959" s="11"/>
      <c r="L2959" s="11"/>
      <c r="M2959" s="11"/>
      <c r="P2959" s="4"/>
      <c r="Q2959" s="4"/>
      <c r="R2959" s="4"/>
      <c r="S2959" s="4"/>
      <c r="T2959" s="4"/>
      <c r="U2959" s="4"/>
      <c r="V2959" s="4"/>
      <c r="W2959" s="4"/>
      <c r="X2959" s="4"/>
    </row>
    <row r="2960" spans="3:24" s="3" customFormat="1">
      <c r="C2960" s="11"/>
      <c r="E2960" s="11"/>
      <c r="F2960" s="11"/>
      <c r="G2960" s="11"/>
      <c r="H2960" s="209"/>
      <c r="I2960" s="210"/>
      <c r="J2960" s="210"/>
      <c r="K2960" s="11"/>
      <c r="L2960" s="11"/>
      <c r="M2960" s="11"/>
      <c r="P2960" s="4"/>
      <c r="Q2960" s="4"/>
      <c r="R2960" s="4"/>
      <c r="S2960" s="4"/>
      <c r="T2960" s="4"/>
      <c r="U2960" s="4"/>
      <c r="V2960" s="4"/>
      <c r="W2960" s="4"/>
      <c r="X2960" s="4"/>
    </row>
    <row r="2961" spans="3:24" s="3" customFormat="1">
      <c r="C2961" s="11"/>
      <c r="E2961" s="11"/>
      <c r="F2961" s="11"/>
      <c r="G2961" s="11"/>
      <c r="H2961" s="209"/>
      <c r="I2961" s="210"/>
      <c r="J2961" s="210"/>
      <c r="K2961" s="11"/>
      <c r="L2961" s="11"/>
      <c r="M2961" s="11"/>
      <c r="P2961" s="4"/>
      <c r="Q2961" s="4"/>
      <c r="R2961" s="4"/>
      <c r="S2961" s="4"/>
      <c r="T2961" s="4"/>
      <c r="U2961" s="4"/>
      <c r="V2961" s="4"/>
      <c r="W2961" s="4"/>
      <c r="X2961" s="4"/>
    </row>
    <row r="2962" spans="3:24" s="3" customFormat="1">
      <c r="C2962" s="11"/>
      <c r="E2962" s="11"/>
      <c r="F2962" s="11"/>
      <c r="G2962" s="11"/>
      <c r="H2962" s="209"/>
      <c r="I2962" s="210"/>
      <c r="J2962" s="210"/>
      <c r="K2962" s="11"/>
      <c r="L2962" s="11"/>
      <c r="M2962" s="11"/>
      <c r="P2962" s="4"/>
      <c r="Q2962" s="4"/>
      <c r="R2962" s="4"/>
      <c r="S2962" s="4"/>
      <c r="T2962" s="4"/>
      <c r="U2962" s="4"/>
      <c r="V2962" s="4"/>
      <c r="W2962" s="4"/>
      <c r="X2962" s="4"/>
    </row>
    <row r="2963" spans="3:24" s="3" customFormat="1">
      <c r="C2963" s="11"/>
      <c r="E2963" s="11"/>
      <c r="F2963" s="11"/>
      <c r="G2963" s="11"/>
      <c r="H2963" s="209"/>
      <c r="I2963" s="210"/>
      <c r="J2963" s="210"/>
      <c r="K2963" s="11"/>
      <c r="L2963" s="11"/>
      <c r="M2963" s="11"/>
      <c r="P2963" s="4"/>
      <c r="Q2963" s="4"/>
      <c r="R2963" s="4"/>
      <c r="S2963" s="4"/>
      <c r="T2963" s="4"/>
      <c r="U2963" s="4"/>
      <c r="V2963" s="4"/>
      <c r="W2963" s="4"/>
      <c r="X2963" s="4"/>
    </row>
    <row r="2964" spans="3:24" s="3" customFormat="1">
      <c r="C2964" s="11"/>
      <c r="E2964" s="11"/>
      <c r="F2964" s="11"/>
      <c r="G2964" s="11"/>
      <c r="H2964" s="209"/>
      <c r="I2964" s="210"/>
      <c r="J2964" s="210"/>
      <c r="K2964" s="11"/>
      <c r="L2964" s="11"/>
      <c r="M2964" s="11"/>
      <c r="P2964" s="4"/>
      <c r="Q2964" s="4"/>
      <c r="R2964" s="4"/>
      <c r="S2964" s="4"/>
      <c r="T2964" s="4"/>
      <c r="U2964" s="4"/>
      <c r="V2964" s="4"/>
      <c r="W2964" s="4"/>
      <c r="X2964" s="4"/>
    </row>
    <row r="2965" spans="3:24" s="3" customFormat="1">
      <c r="C2965" s="11"/>
      <c r="E2965" s="11"/>
      <c r="F2965" s="11"/>
      <c r="G2965" s="11"/>
      <c r="H2965" s="209"/>
      <c r="I2965" s="210"/>
      <c r="J2965" s="210"/>
      <c r="K2965" s="11"/>
      <c r="L2965" s="11"/>
      <c r="M2965" s="11"/>
      <c r="P2965" s="4"/>
      <c r="Q2965" s="4"/>
      <c r="R2965" s="4"/>
      <c r="S2965" s="4"/>
      <c r="T2965" s="4"/>
      <c r="U2965" s="4"/>
      <c r="V2965" s="4"/>
      <c r="W2965" s="4"/>
      <c r="X2965" s="4"/>
    </row>
    <row r="2966" spans="3:24" s="3" customFormat="1">
      <c r="C2966" s="11"/>
      <c r="E2966" s="11"/>
      <c r="F2966" s="11"/>
      <c r="G2966" s="11"/>
      <c r="H2966" s="209"/>
      <c r="I2966" s="210"/>
      <c r="J2966" s="210"/>
      <c r="K2966" s="11"/>
      <c r="L2966" s="11"/>
      <c r="M2966" s="11"/>
      <c r="P2966" s="4"/>
      <c r="Q2966" s="4"/>
      <c r="R2966" s="4"/>
      <c r="S2966" s="4"/>
      <c r="T2966" s="4"/>
      <c r="U2966" s="4"/>
      <c r="V2966" s="4"/>
      <c r="W2966" s="4"/>
      <c r="X2966" s="4"/>
    </row>
    <row r="2967" spans="3:24" s="3" customFormat="1">
      <c r="C2967" s="11"/>
      <c r="E2967" s="11"/>
      <c r="F2967" s="11"/>
      <c r="G2967" s="11"/>
      <c r="H2967" s="209"/>
      <c r="I2967" s="210"/>
      <c r="J2967" s="210"/>
      <c r="K2967" s="11"/>
      <c r="L2967" s="11"/>
      <c r="M2967" s="11"/>
      <c r="P2967" s="4"/>
      <c r="Q2967" s="4"/>
      <c r="R2967" s="4"/>
      <c r="S2967" s="4"/>
      <c r="T2967" s="4"/>
      <c r="U2967" s="4"/>
      <c r="V2967" s="4"/>
      <c r="W2967" s="4"/>
      <c r="X2967" s="4"/>
    </row>
    <row r="2968" spans="3:24" s="3" customFormat="1">
      <c r="C2968" s="11"/>
      <c r="E2968" s="11"/>
      <c r="F2968" s="11"/>
      <c r="G2968" s="11"/>
      <c r="H2968" s="209"/>
      <c r="I2968" s="210"/>
      <c r="J2968" s="210"/>
      <c r="K2968" s="11"/>
      <c r="L2968" s="11"/>
      <c r="M2968" s="11"/>
      <c r="P2968" s="4"/>
      <c r="Q2968" s="4"/>
      <c r="R2968" s="4"/>
      <c r="S2968" s="4"/>
      <c r="T2968" s="4"/>
      <c r="U2968" s="4"/>
      <c r="V2968" s="4"/>
      <c r="W2968" s="4"/>
      <c r="X2968" s="4"/>
    </row>
    <row r="2969" spans="3:24" s="3" customFormat="1">
      <c r="C2969" s="11"/>
      <c r="E2969" s="11"/>
      <c r="F2969" s="11"/>
      <c r="G2969" s="11"/>
      <c r="H2969" s="209"/>
      <c r="I2969" s="210"/>
      <c r="J2969" s="210"/>
      <c r="K2969" s="11"/>
      <c r="L2969" s="11"/>
      <c r="M2969" s="11"/>
      <c r="P2969" s="4"/>
      <c r="Q2969" s="4"/>
      <c r="R2969" s="4"/>
      <c r="S2969" s="4"/>
      <c r="T2969" s="4"/>
      <c r="U2969" s="4"/>
      <c r="V2969" s="4"/>
      <c r="W2969" s="4"/>
      <c r="X2969" s="4"/>
    </row>
    <row r="2970" spans="3:24" s="3" customFormat="1">
      <c r="C2970" s="11"/>
      <c r="E2970" s="11"/>
      <c r="F2970" s="11"/>
      <c r="G2970" s="11"/>
      <c r="H2970" s="209"/>
      <c r="I2970" s="210"/>
      <c r="J2970" s="210"/>
      <c r="K2970" s="11"/>
      <c r="L2970" s="11"/>
      <c r="M2970" s="11"/>
      <c r="P2970" s="4"/>
      <c r="Q2970" s="4"/>
      <c r="R2970" s="4"/>
      <c r="S2970" s="4"/>
      <c r="T2970" s="4"/>
      <c r="U2970" s="4"/>
      <c r="V2970" s="4"/>
      <c r="W2970" s="4"/>
      <c r="X2970" s="4"/>
    </row>
    <row r="2971" spans="3:24" s="3" customFormat="1">
      <c r="C2971" s="11"/>
      <c r="E2971" s="11"/>
      <c r="F2971" s="11"/>
      <c r="G2971" s="11"/>
      <c r="H2971" s="209"/>
      <c r="I2971" s="210"/>
      <c r="J2971" s="210"/>
      <c r="K2971" s="11"/>
      <c r="L2971" s="11"/>
      <c r="M2971" s="11"/>
      <c r="P2971" s="4"/>
      <c r="Q2971" s="4"/>
      <c r="R2971" s="4"/>
      <c r="S2971" s="4"/>
      <c r="T2971" s="4"/>
      <c r="U2971" s="4"/>
      <c r="V2971" s="4"/>
      <c r="W2971" s="4"/>
      <c r="X2971" s="4"/>
    </row>
    <row r="2972" spans="3:24" s="3" customFormat="1">
      <c r="C2972" s="11"/>
      <c r="E2972" s="11"/>
      <c r="F2972" s="11"/>
      <c r="G2972" s="11"/>
      <c r="H2972" s="209"/>
      <c r="I2972" s="210"/>
      <c r="J2972" s="210"/>
      <c r="K2972" s="11"/>
      <c r="L2972" s="11"/>
      <c r="M2972" s="11"/>
      <c r="P2972" s="4"/>
      <c r="Q2972" s="4"/>
      <c r="R2972" s="4"/>
      <c r="S2972" s="4"/>
      <c r="T2972" s="4"/>
      <c r="U2972" s="4"/>
      <c r="V2972" s="4"/>
      <c r="W2972" s="4"/>
      <c r="X2972" s="4"/>
    </row>
    <row r="2973" spans="3:24" s="3" customFormat="1">
      <c r="C2973" s="11"/>
      <c r="E2973" s="11"/>
      <c r="F2973" s="11"/>
      <c r="G2973" s="11"/>
      <c r="H2973" s="209"/>
      <c r="I2973" s="210"/>
      <c r="J2973" s="210"/>
      <c r="K2973" s="11"/>
      <c r="L2973" s="11"/>
      <c r="M2973" s="11"/>
      <c r="P2973" s="4"/>
      <c r="Q2973" s="4"/>
      <c r="R2973" s="4"/>
      <c r="S2973" s="4"/>
      <c r="T2973" s="4"/>
      <c r="U2973" s="4"/>
      <c r="V2973" s="4"/>
      <c r="W2973" s="4"/>
      <c r="X2973" s="4"/>
    </row>
    <row r="2974" spans="3:24" s="3" customFormat="1">
      <c r="C2974" s="11"/>
      <c r="E2974" s="11"/>
      <c r="F2974" s="11"/>
      <c r="G2974" s="11"/>
      <c r="H2974" s="209"/>
      <c r="I2974" s="210"/>
      <c r="J2974" s="210"/>
      <c r="K2974" s="11"/>
      <c r="L2974" s="11"/>
      <c r="M2974" s="11"/>
      <c r="P2974" s="4"/>
      <c r="Q2974" s="4"/>
      <c r="R2974" s="4"/>
      <c r="S2974" s="4"/>
      <c r="T2974" s="4"/>
      <c r="U2974" s="4"/>
      <c r="V2974" s="4"/>
      <c r="W2974" s="4"/>
      <c r="X2974" s="4"/>
    </row>
    <row r="2975" spans="3:24" s="3" customFormat="1">
      <c r="C2975" s="11"/>
      <c r="E2975" s="11"/>
      <c r="F2975" s="11"/>
      <c r="G2975" s="11"/>
      <c r="H2975" s="209"/>
      <c r="I2975" s="210"/>
      <c r="J2975" s="210"/>
      <c r="K2975" s="11"/>
      <c r="L2975" s="11"/>
      <c r="M2975" s="11"/>
      <c r="P2975" s="4"/>
      <c r="Q2975" s="4"/>
      <c r="R2975" s="4"/>
      <c r="S2975" s="4"/>
      <c r="T2975" s="4"/>
      <c r="U2975" s="4"/>
      <c r="V2975" s="4"/>
      <c r="W2975" s="4"/>
      <c r="X2975" s="4"/>
    </row>
    <row r="2976" spans="3:24" s="3" customFormat="1">
      <c r="C2976" s="11"/>
      <c r="E2976" s="11"/>
      <c r="F2976" s="11"/>
      <c r="G2976" s="11"/>
      <c r="H2976" s="209"/>
      <c r="I2976" s="210"/>
      <c r="J2976" s="210"/>
      <c r="K2976" s="11"/>
      <c r="L2976" s="11"/>
      <c r="M2976" s="11"/>
      <c r="P2976" s="4"/>
      <c r="Q2976" s="4"/>
      <c r="R2976" s="4"/>
      <c r="S2976" s="4"/>
      <c r="T2976" s="4"/>
      <c r="U2976" s="4"/>
      <c r="V2976" s="4"/>
      <c r="W2976" s="4"/>
      <c r="X2976" s="4"/>
    </row>
    <row r="2977" spans="3:24" s="3" customFormat="1">
      <c r="C2977" s="11"/>
      <c r="E2977" s="11"/>
      <c r="F2977" s="11"/>
      <c r="G2977" s="11"/>
      <c r="H2977" s="209"/>
      <c r="I2977" s="210"/>
      <c r="J2977" s="210"/>
      <c r="K2977" s="11"/>
      <c r="L2977" s="11"/>
      <c r="M2977" s="11"/>
      <c r="P2977" s="4"/>
      <c r="Q2977" s="4"/>
      <c r="R2977" s="4"/>
      <c r="S2977" s="4"/>
      <c r="T2977" s="4"/>
      <c r="U2977" s="4"/>
      <c r="V2977" s="4"/>
      <c r="W2977" s="4"/>
      <c r="X2977" s="4"/>
    </row>
    <row r="2978" spans="3:24" s="3" customFormat="1">
      <c r="C2978" s="11"/>
      <c r="E2978" s="11"/>
      <c r="F2978" s="11"/>
      <c r="G2978" s="11"/>
      <c r="H2978" s="209"/>
      <c r="I2978" s="210"/>
      <c r="J2978" s="210"/>
      <c r="K2978" s="11"/>
      <c r="L2978" s="11"/>
      <c r="M2978" s="11"/>
      <c r="P2978" s="4"/>
      <c r="Q2978" s="4"/>
      <c r="R2978" s="4"/>
      <c r="S2978" s="4"/>
      <c r="T2978" s="4"/>
      <c r="U2978" s="4"/>
      <c r="V2978" s="4"/>
      <c r="W2978" s="4"/>
      <c r="X2978" s="4"/>
    </row>
    <row r="2979" spans="3:24" s="3" customFormat="1">
      <c r="C2979" s="11"/>
      <c r="E2979" s="11"/>
      <c r="F2979" s="11"/>
      <c r="G2979" s="11"/>
      <c r="H2979" s="209"/>
      <c r="I2979" s="210"/>
      <c r="J2979" s="210"/>
      <c r="K2979" s="11"/>
      <c r="L2979" s="11"/>
      <c r="M2979" s="11"/>
      <c r="P2979" s="4"/>
      <c r="Q2979" s="4"/>
      <c r="R2979" s="4"/>
      <c r="S2979" s="4"/>
      <c r="T2979" s="4"/>
      <c r="U2979" s="4"/>
      <c r="V2979" s="4"/>
      <c r="W2979" s="4"/>
      <c r="X2979" s="4"/>
    </row>
    <row r="2980" spans="3:24" s="3" customFormat="1">
      <c r="C2980" s="11"/>
      <c r="E2980" s="11"/>
      <c r="F2980" s="11"/>
      <c r="G2980" s="11"/>
      <c r="H2980" s="209"/>
      <c r="I2980" s="210"/>
      <c r="J2980" s="210"/>
      <c r="K2980" s="11"/>
      <c r="L2980" s="11"/>
      <c r="M2980" s="11"/>
      <c r="P2980" s="4"/>
      <c r="Q2980" s="4"/>
      <c r="R2980" s="4"/>
      <c r="S2980" s="4"/>
      <c r="T2980" s="4"/>
      <c r="U2980" s="4"/>
      <c r="V2980" s="4"/>
      <c r="W2980" s="4"/>
      <c r="X2980" s="4"/>
    </row>
    <row r="2981" spans="3:24" s="3" customFormat="1">
      <c r="C2981" s="11"/>
      <c r="E2981" s="11"/>
      <c r="F2981" s="11"/>
      <c r="G2981" s="11"/>
      <c r="H2981" s="209"/>
      <c r="I2981" s="210"/>
      <c r="J2981" s="210"/>
      <c r="K2981" s="11"/>
      <c r="L2981" s="11"/>
      <c r="M2981" s="11"/>
      <c r="P2981" s="4"/>
      <c r="Q2981" s="4"/>
      <c r="R2981" s="4"/>
      <c r="S2981" s="4"/>
      <c r="T2981" s="4"/>
      <c r="U2981" s="4"/>
      <c r="V2981" s="4"/>
      <c r="W2981" s="4"/>
      <c r="X2981" s="4"/>
    </row>
    <row r="2982" spans="3:24" s="3" customFormat="1">
      <c r="C2982" s="11"/>
      <c r="E2982" s="11"/>
      <c r="F2982" s="11"/>
      <c r="G2982" s="11"/>
      <c r="H2982" s="209"/>
      <c r="I2982" s="210"/>
      <c r="J2982" s="210"/>
      <c r="K2982" s="11"/>
      <c r="L2982" s="11"/>
      <c r="M2982" s="11"/>
      <c r="P2982" s="4"/>
      <c r="Q2982" s="4"/>
      <c r="R2982" s="4"/>
      <c r="S2982" s="4"/>
      <c r="T2982" s="4"/>
      <c r="U2982" s="4"/>
      <c r="V2982" s="4"/>
      <c r="W2982" s="4"/>
      <c r="X2982" s="4"/>
    </row>
    <row r="2983" spans="3:24" s="3" customFormat="1">
      <c r="C2983" s="11"/>
      <c r="E2983" s="11"/>
      <c r="F2983" s="11"/>
      <c r="G2983" s="11"/>
      <c r="H2983" s="209"/>
      <c r="I2983" s="210"/>
      <c r="J2983" s="210"/>
      <c r="K2983" s="11"/>
      <c r="L2983" s="11"/>
      <c r="M2983" s="11"/>
      <c r="P2983" s="4"/>
      <c r="Q2983" s="4"/>
      <c r="R2983" s="4"/>
      <c r="S2983" s="4"/>
      <c r="T2983" s="4"/>
      <c r="U2983" s="4"/>
      <c r="V2983" s="4"/>
      <c r="W2983" s="4"/>
      <c r="X2983" s="4"/>
    </row>
    <row r="2984" spans="3:24" s="3" customFormat="1">
      <c r="C2984" s="11"/>
      <c r="E2984" s="11"/>
      <c r="F2984" s="11"/>
      <c r="G2984" s="11"/>
      <c r="H2984" s="209"/>
      <c r="I2984" s="210"/>
      <c r="J2984" s="210"/>
      <c r="K2984" s="11"/>
      <c r="L2984" s="11"/>
      <c r="M2984" s="11"/>
      <c r="P2984" s="4"/>
      <c r="Q2984" s="4"/>
      <c r="R2984" s="4"/>
      <c r="S2984" s="4"/>
      <c r="T2984" s="4"/>
      <c r="U2984" s="4"/>
      <c r="V2984" s="4"/>
      <c r="W2984" s="4"/>
      <c r="X2984" s="4"/>
    </row>
    <row r="2985" spans="3:24" s="3" customFormat="1">
      <c r="C2985" s="11"/>
      <c r="E2985" s="11"/>
      <c r="F2985" s="11"/>
      <c r="G2985" s="11"/>
      <c r="H2985" s="209"/>
      <c r="I2985" s="210"/>
      <c r="J2985" s="210"/>
      <c r="K2985" s="11"/>
      <c r="L2985" s="11"/>
      <c r="M2985" s="11"/>
      <c r="P2985" s="4"/>
      <c r="Q2985" s="4"/>
      <c r="R2985" s="4"/>
      <c r="S2985" s="4"/>
      <c r="T2985" s="4"/>
      <c r="U2985" s="4"/>
      <c r="V2985" s="4"/>
      <c r="W2985" s="4"/>
      <c r="X2985" s="4"/>
    </row>
    <row r="2986" spans="3:24" s="3" customFormat="1">
      <c r="C2986" s="11"/>
      <c r="E2986" s="11"/>
      <c r="F2986" s="11"/>
      <c r="G2986" s="11"/>
      <c r="H2986" s="209"/>
      <c r="I2986" s="210"/>
      <c r="J2986" s="210"/>
      <c r="K2986" s="11"/>
      <c r="L2986" s="11"/>
      <c r="M2986" s="11"/>
      <c r="P2986" s="4"/>
      <c r="Q2986" s="4"/>
      <c r="R2986" s="4"/>
      <c r="S2986" s="4"/>
      <c r="T2986" s="4"/>
      <c r="U2986" s="4"/>
      <c r="V2986" s="4"/>
      <c r="W2986" s="4"/>
      <c r="X2986" s="4"/>
    </row>
    <row r="2987" spans="3:24" s="3" customFormat="1">
      <c r="C2987" s="11"/>
      <c r="E2987" s="11"/>
      <c r="F2987" s="11"/>
      <c r="G2987" s="11"/>
      <c r="H2987" s="209"/>
      <c r="I2987" s="210"/>
      <c r="J2987" s="210"/>
      <c r="K2987" s="11"/>
      <c r="L2987" s="11"/>
      <c r="M2987" s="11"/>
      <c r="P2987" s="4"/>
      <c r="Q2987" s="4"/>
      <c r="R2987" s="4"/>
      <c r="S2987" s="4"/>
      <c r="T2987" s="4"/>
      <c r="U2987" s="4"/>
      <c r="V2987" s="4"/>
      <c r="W2987" s="4"/>
      <c r="X2987" s="4"/>
    </row>
    <row r="2988" spans="3:24" s="3" customFormat="1">
      <c r="C2988" s="11"/>
      <c r="E2988" s="11"/>
      <c r="F2988" s="11"/>
      <c r="G2988" s="11"/>
      <c r="H2988" s="209"/>
      <c r="I2988" s="210"/>
      <c r="J2988" s="210"/>
      <c r="K2988" s="11"/>
      <c r="L2988" s="11"/>
      <c r="M2988" s="11"/>
      <c r="P2988" s="4"/>
      <c r="Q2988" s="4"/>
      <c r="R2988" s="4"/>
      <c r="S2988" s="4"/>
      <c r="T2988" s="4"/>
      <c r="U2988" s="4"/>
      <c r="V2988" s="4"/>
      <c r="W2988" s="4"/>
      <c r="X2988" s="4"/>
    </row>
    <row r="2989" spans="3:24" s="3" customFormat="1">
      <c r="C2989" s="11"/>
      <c r="E2989" s="11"/>
      <c r="F2989" s="11"/>
      <c r="G2989" s="11"/>
      <c r="H2989" s="209"/>
      <c r="I2989" s="210"/>
      <c r="J2989" s="210"/>
      <c r="K2989" s="11"/>
      <c r="L2989" s="11"/>
      <c r="M2989" s="11"/>
      <c r="P2989" s="4"/>
      <c r="Q2989" s="4"/>
      <c r="R2989" s="4"/>
      <c r="S2989" s="4"/>
      <c r="T2989" s="4"/>
      <c r="U2989" s="4"/>
      <c r="V2989" s="4"/>
      <c r="W2989" s="4"/>
      <c r="X2989" s="4"/>
    </row>
    <row r="2990" spans="3:24" s="3" customFormat="1">
      <c r="C2990" s="11"/>
      <c r="E2990" s="11"/>
      <c r="F2990" s="11"/>
      <c r="G2990" s="11"/>
      <c r="H2990" s="209"/>
      <c r="I2990" s="210"/>
      <c r="J2990" s="210"/>
      <c r="K2990" s="11"/>
      <c r="L2990" s="11"/>
      <c r="M2990" s="11"/>
      <c r="P2990" s="4"/>
      <c r="Q2990" s="4"/>
      <c r="R2990" s="4"/>
      <c r="S2990" s="4"/>
      <c r="T2990" s="4"/>
      <c r="U2990" s="4"/>
      <c r="V2990" s="4"/>
      <c r="W2990" s="4"/>
      <c r="X2990" s="4"/>
    </row>
    <row r="2991" spans="3:24" s="3" customFormat="1">
      <c r="C2991" s="11"/>
      <c r="E2991" s="11"/>
      <c r="F2991" s="11"/>
      <c r="G2991" s="11"/>
      <c r="H2991" s="209"/>
      <c r="I2991" s="210"/>
      <c r="J2991" s="210"/>
      <c r="K2991" s="11"/>
      <c r="L2991" s="11"/>
      <c r="M2991" s="11"/>
      <c r="P2991" s="4"/>
      <c r="Q2991" s="4"/>
      <c r="R2991" s="4"/>
      <c r="S2991" s="4"/>
      <c r="T2991" s="4"/>
      <c r="U2991" s="4"/>
      <c r="V2991" s="4"/>
      <c r="W2991" s="4"/>
      <c r="X2991" s="4"/>
    </row>
    <row r="2992" spans="3:24" s="3" customFormat="1">
      <c r="C2992" s="11"/>
      <c r="E2992" s="11"/>
      <c r="F2992" s="11"/>
      <c r="G2992" s="11"/>
      <c r="H2992" s="209"/>
      <c r="I2992" s="210"/>
      <c r="J2992" s="210"/>
      <c r="K2992" s="11"/>
      <c r="L2992" s="11"/>
      <c r="M2992" s="11"/>
      <c r="P2992" s="4"/>
      <c r="Q2992" s="4"/>
      <c r="R2992" s="4"/>
      <c r="S2992" s="4"/>
      <c r="T2992" s="4"/>
      <c r="U2992" s="4"/>
      <c r="V2992" s="4"/>
      <c r="W2992" s="4"/>
      <c r="X2992" s="4"/>
    </row>
    <row r="2993" spans="3:24" s="3" customFormat="1">
      <c r="C2993" s="11"/>
      <c r="E2993" s="11"/>
      <c r="F2993" s="11"/>
      <c r="G2993" s="11"/>
      <c r="H2993" s="209"/>
      <c r="I2993" s="210"/>
      <c r="J2993" s="210"/>
      <c r="K2993" s="11"/>
      <c r="L2993" s="11"/>
      <c r="M2993" s="11"/>
      <c r="P2993" s="4"/>
      <c r="Q2993" s="4"/>
      <c r="R2993" s="4"/>
      <c r="S2993" s="4"/>
      <c r="T2993" s="4"/>
      <c r="U2993" s="4"/>
      <c r="V2993" s="4"/>
      <c r="W2993" s="4"/>
      <c r="X2993" s="4"/>
    </row>
    <row r="2994" spans="3:24" s="3" customFormat="1">
      <c r="C2994" s="11"/>
      <c r="E2994" s="11"/>
      <c r="F2994" s="11"/>
      <c r="G2994" s="11"/>
      <c r="H2994" s="209"/>
      <c r="I2994" s="210"/>
      <c r="J2994" s="210"/>
      <c r="K2994" s="11"/>
      <c r="L2994" s="11"/>
      <c r="M2994" s="11"/>
      <c r="P2994" s="4"/>
      <c r="Q2994" s="4"/>
      <c r="R2994" s="4"/>
      <c r="S2994" s="4"/>
      <c r="T2994" s="4"/>
      <c r="U2994" s="4"/>
      <c r="V2994" s="4"/>
      <c r="W2994" s="4"/>
      <c r="X2994" s="4"/>
    </row>
    <row r="2995" spans="3:24" s="3" customFormat="1">
      <c r="C2995" s="11"/>
      <c r="E2995" s="11"/>
      <c r="F2995" s="11"/>
      <c r="G2995" s="11"/>
      <c r="H2995" s="209"/>
      <c r="I2995" s="210"/>
      <c r="J2995" s="210"/>
      <c r="K2995" s="11"/>
      <c r="L2995" s="11"/>
      <c r="M2995" s="11"/>
      <c r="P2995" s="4"/>
      <c r="Q2995" s="4"/>
      <c r="R2995" s="4"/>
      <c r="S2995" s="4"/>
      <c r="T2995" s="4"/>
      <c r="U2995" s="4"/>
      <c r="V2995" s="4"/>
      <c r="W2995" s="4"/>
      <c r="X2995" s="4"/>
    </row>
    <row r="2996" spans="3:24" s="3" customFormat="1">
      <c r="C2996" s="11"/>
      <c r="E2996" s="11"/>
      <c r="F2996" s="11"/>
      <c r="G2996" s="11"/>
      <c r="H2996" s="209"/>
      <c r="I2996" s="210"/>
      <c r="J2996" s="210"/>
      <c r="K2996" s="11"/>
      <c r="L2996" s="11"/>
      <c r="M2996" s="11"/>
      <c r="P2996" s="4"/>
      <c r="Q2996" s="4"/>
      <c r="R2996" s="4"/>
      <c r="S2996" s="4"/>
      <c r="T2996" s="4"/>
      <c r="U2996" s="4"/>
      <c r="V2996" s="4"/>
      <c r="W2996" s="4"/>
      <c r="X2996" s="4"/>
    </row>
    <row r="2997" spans="3:24" s="3" customFormat="1">
      <c r="C2997" s="11"/>
      <c r="E2997" s="11"/>
      <c r="F2997" s="11"/>
      <c r="G2997" s="11"/>
      <c r="H2997" s="209"/>
      <c r="I2997" s="210"/>
      <c r="J2997" s="210"/>
      <c r="K2997" s="11"/>
      <c r="L2997" s="11"/>
      <c r="M2997" s="11"/>
      <c r="P2997" s="4"/>
      <c r="Q2997" s="4"/>
      <c r="R2997" s="4"/>
      <c r="S2997" s="4"/>
      <c r="T2997" s="4"/>
      <c r="U2997" s="4"/>
      <c r="V2997" s="4"/>
      <c r="W2997" s="4"/>
      <c r="X2997" s="4"/>
    </row>
    <row r="2998" spans="3:24" s="3" customFormat="1">
      <c r="C2998" s="11"/>
      <c r="E2998" s="11"/>
      <c r="F2998" s="11"/>
      <c r="G2998" s="11"/>
      <c r="H2998" s="209"/>
      <c r="I2998" s="210"/>
      <c r="J2998" s="210"/>
      <c r="K2998" s="11"/>
      <c r="L2998" s="11"/>
      <c r="M2998" s="11"/>
      <c r="P2998" s="4"/>
      <c r="Q2998" s="4"/>
      <c r="R2998" s="4"/>
      <c r="S2998" s="4"/>
      <c r="T2998" s="4"/>
      <c r="U2998" s="4"/>
      <c r="V2998" s="4"/>
      <c r="W2998" s="4"/>
      <c r="X2998" s="4"/>
    </row>
    <row r="2999" spans="3:24" s="3" customFormat="1">
      <c r="C2999" s="11"/>
      <c r="E2999" s="11"/>
      <c r="F2999" s="11"/>
      <c r="G2999" s="11"/>
      <c r="H2999" s="209"/>
      <c r="I2999" s="210"/>
      <c r="J2999" s="210"/>
      <c r="K2999" s="11"/>
      <c r="L2999" s="11"/>
      <c r="M2999" s="11"/>
      <c r="P2999" s="4"/>
      <c r="Q2999" s="4"/>
      <c r="R2999" s="4"/>
      <c r="S2999" s="4"/>
      <c r="T2999" s="4"/>
      <c r="U2999" s="4"/>
      <c r="V2999" s="4"/>
      <c r="W2999" s="4"/>
      <c r="X2999" s="4"/>
    </row>
    <row r="3000" spans="3:24" s="3" customFormat="1">
      <c r="C3000" s="11"/>
      <c r="E3000" s="11"/>
      <c r="F3000" s="11"/>
      <c r="G3000" s="11"/>
      <c r="H3000" s="209"/>
      <c r="I3000" s="210"/>
      <c r="J3000" s="210"/>
      <c r="K3000" s="11"/>
      <c r="L3000" s="11"/>
      <c r="M3000" s="11"/>
      <c r="P3000" s="4"/>
      <c r="Q3000" s="4"/>
      <c r="R3000" s="4"/>
      <c r="S3000" s="4"/>
      <c r="T3000" s="4"/>
      <c r="U3000" s="4"/>
      <c r="V3000" s="4"/>
      <c r="W3000" s="4"/>
      <c r="X3000" s="4"/>
    </row>
    <row r="3001" spans="3:24" s="3" customFormat="1">
      <c r="C3001" s="11"/>
      <c r="E3001" s="11"/>
      <c r="F3001" s="11"/>
      <c r="G3001" s="11"/>
      <c r="H3001" s="209"/>
      <c r="I3001" s="210"/>
      <c r="J3001" s="210"/>
      <c r="K3001" s="11"/>
      <c r="L3001" s="11"/>
      <c r="M3001" s="11"/>
      <c r="P3001" s="4"/>
      <c r="Q3001" s="4"/>
      <c r="R3001" s="4"/>
      <c r="S3001" s="4"/>
      <c r="T3001" s="4"/>
      <c r="U3001" s="4"/>
      <c r="V3001" s="4"/>
      <c r="W3001" s="4"/>
      <c r="X3001" s="4"/>
    </row>
    <row r="3002" spans="3:24" s="3" customFormat="1">
      <c r="C3002" s="11"/>
      <c r="E3002" s="11"/>
      <c r="F3002" s="11"/>
      <c r="G3002" s="11"/>
      <c r="H3002" s="209"/>
      <c r="I3002" s="210"/>
      <c r="J3002" s="210"/>
      <c r="K3002" s="11"/>
      <c r="L3002" s="11"/>
      <c r="M3002" s="11"/>
      <c r="P3002" s="4"/>
      <c r="Q3002" s="4"/>
      <c r="R3002" s="4"/>
      <c r="S3002" s="4"/>
      <c r="T3002" s="4"/>
      <c r="U3002" s="4"/>
      <c r="V3002" s="4"/>
      <c r="W3002" s="4"/>
      <c r="X3002" s="4"/>
    </row>
    <row r="3003" spans="3:24" s="3" customFormat="1">
      <c r="C3003" s="11"/>
      <c r="E3003" s="11"/>
      <c r="F3003" s="11"/>
      <c r="G3003" s="11"/>
      <c r="H3003" s="209"/>
      <c r="I3003" s="210"/>
      <c r="J3003" s="210"/>
      <c r="K3003" s="11"/>
      <c r="L3003" s="11"/>
      <c r="M3003" s="11"/>
      <c r="P3003" s="4"/>
      <c r="Q3003" s="4"/>
      <c r="R3003" s="4"/>
      <c r="S3003" s="4"/>
      <c r="T3003" s="4"/>
      <c r="U3003" s="4"/>
      <c r="V3003" s="4"/>
      <c r="W3003" s="4"/>
      <c r="X3003" s="4"/>
    </row>
    <row r="3004" spans="3:24" s="3" customFormat="1">
      <c r="C3004" s="11"/>
      <c r="E3004" s="11"/>
      <c r="F3004" s="11"/>
      <c r="G3004" s="11"/>
      <c r="H3004" s="209"/>
      <c r="I3004" s="210"/>
      <c r="J3004" s="210"/>
      <c r="K3004" s="11"/>
      <c r="L3004" s="11"/>
      <c r="M3004" s="11"/>
      <c r="P3004" s="4"/>
      <c r="Q3004" s="4"/>
      <c r="R3004" s="4"/>
      <c r="S3004" s="4"/>
      <c r="T3004" s="4"/>
      <c r="U3004" s="4"/>
      <c r="V3004" s="4"/>
      <c r="W3004" s="4"/>
      <c r="X3004" s="4"/>
    </row>
    <row r="3005" spans="3:24" s="3" customFormat="1">
      <c r="C3005" s="11"/>
      <c r="E3005" s="11"/>
      <c r="F3005" s="11"/>
      <c r="G3005" s="11"/>
      <c r="H3005" s="209"/>
      <c r="I3005" s="210"/>
      <c r="J3005" s="210"/>
      <c r="K3005" s="11"/>
      <c r="L3005" s="11"/>
      <c r="M3005" s="11"/>
      <c r="P3005" s="4"/>
      <c r="Q3005" s="4"/>
      <c r="R3005" s="4"/>
      <c r="S3005" s="4"/>
      <c r="T3005" s="4"/>
      <c r="U3005" s="4"/>
      <c r="V3005" s="4"/>
      <c r="W3005" s="4"/>
      <c r="X3005" s="4"/>
    </row>
    <row r="3006" spans="3:24" s="3" customFormat="1">
      <c r="C3006" s="11"/>
      <c r="E3006" s="11"/>
      <c r="F3006" s="11"/>
      <c r="G3006" s="11"/>
      <c r="H3006" s="209"/>
      <c r="I3006" s="210"/>
      <c r="J3006" s="210"/>
      <c r="K3006" s="11"/>
      <c r="L3006" s="11"/>
      <c r="M3006" s="11"/>
      <c r="P3006" s="4"/>
      <c r="Q3006" s="4"/>
      <c r="R3006" s="4"/>
      <c r="S3006" s="4"/>
      <c r="T3006" s="4"/>
      <c r="U3006" s="4"/>
      <c r="V3006" s="4"/>
      <c r="W3006" s="4"/>
      <c r="X3006" s="4"/>
    </row>
    <row r="3007" spans="3:24" s="3" customFormat="1">
      <c r="C3007" s="11"/>
      <c r="E3007" s="11"/>
      <c r="F3007" s="11"/>
      <c r="G3007" s="11"/>
      <c r="H3007" s="209"/>
      <c r="I3007" s="210"/>
      <c r="J3007" s="210"/>
      <c r="K3007" s="11"/>
      <c r="L3007" s="11"/>
      <c r="M3007" s="11"/>
      <c r="P3007" s="4"/>
      <c r="Q3007" s="4"/>
      <c r="R3007" s="4"/>
      <c r="S3007" s="4"/>
      <c r="T3007" s="4"/>
      <c r="U3007" s="4"/>
      <c r="V3007" s="4"/>
      <c r="W3007" s="4"/>
      <c r="X3007" s="4"/>
    </row>
    <row r="3008" spans="3:24" s="3" customFormat="1">
      <c r="C3008" s="11"/>
      <c r="E3008" s="11"/>
      <c r="F3008" s="11"/>
      <c r="G3008" s="11"/>
      <c r="H3008" s="209"/>
      <c r="I3008" s="210"/>
      <c r="J3008" s="210"/>
      <c r="K3008" s="11"/>
      <c r="L3008" s="11"/>
      <c r="M3008" s="11"/>
      <c r="P3008" s="4"/>
      <c r="Q3008" s="4"/>
      <c r="R3008" s="4"/>
      <c r="S3008" s="4"/>
      <c r="T3008" s="4"/>
      <c r="U3008" s="4"/>
      <c r="V3008" s="4"/>
      <c r="W3008" s="4"/>
      <c r="X3008" s="4"/>
    </row>
    <row r="3009" spans="3:24" s="3" customFormat="1">
      <c r="C3009" s="11"/>
      <c r="E3009" s="11"/>
      <c r="F3009" s="11"/>
      <c r="G3009" s="11"/>
      <c r="H3009" s="209"/>
      <c r="I3009" s="210"/>
      <c r="J3009" s="210"/>
      <c r="K3009" s="11"/>
      <c r="L3009" s="11"/>
      <c r="M3009" s="11"/>
      <c r="P3009" s="4"/>
      <c r="Q3009" s="4"/>
      <c r="R3009" s="4"/>
      <c r="S3009" s="4"/>
      <c r="T3009" s="4"/>
      <c r="U3009" s="4"/>
      <c r="V3009" s="4"/>
      <c r="W3009" s="4"/>
      <c r="X3009" s="4"/>
    </row>
    <row r="3010" spans="3:24" s="3" customFormat="1">
      <c r="C3010" s="11"/>
      <c r="E3010" s="11"/>
      <c r="F3010" s="11"/>
      <c r="G3010" s="11"/>
      <c r="H3010" s="209"/>
      <c r="I3010" s="210"/>
      <c r="J3010" s="210"/>
      <c r="K3010" s="11"/>
      <c r="L3010" s="11"/>
      <c r="M3010" s="11"/>
      <c r="P3010" s="4"/>
      <c r="Q3010" s="4"/>
      <c r="R3010" s="4"/>
      <c r="S3010" s="4"/>
      <c r="T3010" s="4"/>
      <c r="U3010" s="4"/>
      <c r="V3010" s="4"/>
      <c r="W3010" s="4"/>
      <c r="X3010" s="4"/>
    </row>
    <row r="3011" spans="3:24" s="3" customFormat="1">
      <c r="C3011" s="11"/>
      <c r="E3011" s="11"/>
      <c r="F3011" s="11"/>
      <c r="G3011" s="11"/>
      <c r="H3011" s="209"/>
      <c r="I3011" s="210"/>
      <c r="J3011" s="210"/>
      <c r="K3011" s="11"/>
      <c r="L3011" s="11"/>
      <c r="M3011" s="11"/>
      <c r="P3011" s="4"/>
      <c r="Q3011" s="4"/>
      <c r="R3011" s="4"/>
      <c r="S3011" s="4"/>
      <c r="T3011" s="4"/>
      <c r="U3011" s="4"/>
      <c r="V3011" s="4"/>
      <c r="W3011" s="4"/>
      <c r="X3011" s="4"/>
    </row>
    <row r="3012" spans="3:24" s="3" customFormat="1">
      <c r="C3012" s="11"/>
      <c r="E3012" s="11"/>
      <c r="F3012" s="11"/>
      <c r="G3012" s="11"/>
      <c r="H3012" s="209"/>
      <c r="I3012" s="210"/>
      <c r="J3012" s="210"/>
      <c r="K3012" s="11"/>
      <c r="L3012" s="11"/>
      <c r="M3012" s="11"/>
      <c r="P3012" s="4"/>
      <c r="Q3012" s="4"/>
      <c r="R3012" s="4"/>
      <c r="S3012" s="4"/>
      <c r="T3012" s="4"/>
      <c r="U3012" s="4"/>
      <c r="V3012" s="4"/>
      <c r="W3012" s="4"/>
      <c r="X3012" s="4"/>
    </row>
    <row r="3013" spans="3:24" s="3" customFormat="1">
      <c r="C3013" s="11"/>
      <c r="E3013" s="11"/>
      <c r="F3013" s="11"/>
      <c r="G3013" s="11"/>
      <c r="H3013" s="209"/>
      <c r="I3013" s="210"/>
      <c r="J3013" s="210"/>
      <c r="K3013" s="11"/>
      <c r="L3013" s="11"/>
      <c r="M3013" s="11"/>
      <c r="P3013" s="4"/>
      <c r="Q3013" s="4"/>
      <c r="R3013" s="4"/>
      <c r="S3013" s="4"/>
      <c r="T3013" s="4"/>
      <c r="U3013" s="4"/>
      <c r="V3013" s="4"/>
      <c r="W3013" s="4"/>
      <c r="X3013" s="4"/>
    </row>
    <row r="3014" spans="3:24" s="3" customFormat="1">
      <c r="C3014" s="11"/>
      <c r="E3014" s="11"/>
      <c r="F3014" s="11"/>
      <c r="G3014" s="11"/>
      <c r="H3014" s="209"/>
      <c r="I3014" s="210"/>
      <c r="J3014" s="210"/>
      <c r="K3014" s="11"/>
      <c r="L3014" s="11"/>
      <c r="M3014" s="11"/>
      <c r="P3014" s="4"/>
      <c r="Q3014" s="4"/>
      <c r="R3014" s="4"/>
      <c r="S3014" s="4"/>
      <c r="T3014" s="4"/>
      <c r="U3014" s="4"/>
      <c r="V3014" s="4"/>
      <c r="W3014" s="4"/>
      <c r="X3014" s="4"/>
    </row>
    <row r="3015" spans="3:24" s="3" customFormat="1">
      <c r="C3015" s="11"/>
      <c r="E3015" s="11"/>
      <c r="F3015" s="11"/>
      <c r="G3015" s="11"/>
      <c r="H3015" s="209"/>
      <c r="I3015" s="210"/>
      <c r="J3015" s="210"/>
      <c r="K3015" s="11"/>
      <c r="L3015" s="11"/>
      <c r="M3015" s="11"/>
      <c r="P3015" s="4"/>
      <c r="Q3015" s="4"/>
      <c r="R3015" s="4"/>
      <c r="S3015" s="4"/>
      <c r="T3015" s="4"/>
      <c r="U3015" s="4"/>
      <c r="V3015" s="4"/>
      <c r="W3015" s="4"/>
      <c r="X3015" s="4"/>
    </row>
    <row r="3016" spans="3:24" s="3" customFormat="1">
      <c r="C3016" s="11"/>
      <c r="E3016" s="11"/>
      <c r="F3016" s="11"/>
      <c r="G3016" s="11"/>
      <c r="H3016" s="209"/>
      <c r="I3016" s="210"/>
      <c r="J3016" s="210"/>
      <c r="K3016" s="11"/>
      <c r="L3016" s="11"/>
      <c r="M3016" s="11"/>
      <c r="P3016" s="4"/>
      <c r="Q3016" s="4"/>
      <c r="R3016" s="4"/>
      <c r="S3016" s="4"/>
      <c r="T3016" s="4"/>
      <c r="U3016" s="4"/>
      <c r="V3016" s="4"/>
      <c r="W3016" s="4"/>
      <c r="X3016" s="4"/>
    </row>
    <row r="3017" spans="3:24" s="3" customFormat="1">
      <c r="C3017" s="11"/>
      <c r="E3017" s="11"/>
      <c r="F3017" s="11"/>
      <c r="G3017" s="11"/>
      <c r="H3017" s="209"/>
      <c r="I3017" s="210"/>
      <c r="J3017" s="210"/>
      <c r="K3017" s="11"/>
      <c r="L3017" s="11"/>
      <c r="M3017" s="11"/>
      <c r="P3017" s="4"/>
      <c r="Q3017" s="4"/>
      <c r="R3017" s="4"/>
      <c r="S3017" s="4"/>
      <c r="T3017" s="4"/>
      <c r="U3017" s="4"/>
      <c r="V3017" s="4"/>
      <c r="W3017" s="4"/>
      <c r="X3017" s="4"/>
    </row>
    <row r="3018" spans="3:24" s="3" customFormat="1">
      <c r="C3018" s="11"/>
      <c r="E3018" s="11"/>
      <c r="F3018" s="11"/>
      <c r="G3018" s="11"/>
      <c r="H3018" s="209"/>
      <c r="I3018" s="210"/>
      <c r="J3018" s="210"/>
      <c r="K3018" s="11"/>
      <c r="L3018" s="11"/>
      <c r="M3018" s="11"/>
      <c r="P3018" s="4"/>
      <c r="Q3018" s="4"/>
      <c r="R3018" s="4"/>
      <c r="S3018" s="4"/>
      <c r="T3018" s="4"/>
      <c r="U3018" s="4"/>
      <c r="V3018" s="4"/>
      <c r="W3018" s="4"/>
      <c r="X3018" s="4"/>
    </row>
    <row r="3019" spans="3:24" s="3" customFormat="1">
      <c r="C3019" s="11"/>
      <c r="E3019" s="11"/>
      <c r="F3019" s="11"/>
      <c r="G3019" s="11"/>
      <c r="H3019" s="209"/>
      <c r="I3019" s="210"/>
      <c r="J3019" s="210"/>
      <c r="K3019" s="11"/>
      <c r="L3019" s="11"/>
      <c r="M3019" s="11"/>
      <c r="P3019" s="4"/>
      <c r="Q3019" s="4"/>
      <c r="R3019" s="4"/>
      <c r="S3019" s="4"/>
      <c r="T3019" s="4"/>
      <c r="U3019" s="4"/>
      <c r="V3019" s="4"/>
      <c r="W3019" s="4"/>
      <c r="X3019" s="4"/>
    </row>
    <row r="3020" spans="3:24" s="3" customFormat="1">
      <c r="C3020" s="11"/>
      <c r="E3020" s="11"/>
      <c r="F3020" s="11"/>
      <c r="G3020" s="11"/>
      <c r="H3020" s="209"/>
      <c r="I3020" s="210"/>
      <c r="J3020" s="210"/>
      <c r="K3020" s="11"/>
      <c r="L3020" s="11"/>
      <c r="M3020" s="11"/>
      <c r="P3020" s="4"/>
      <c r="Q3020" s="4"/>
      <c r="R3020" s="4"/>
      <c r="S3020" s="4"/>
      <c r="T3020" s="4"/>
      <c r="U3020" s="4"/>
      <c r="V3020" s="4"/>
      <c r="W3020" s="4"/>
      <c r="X3020" s="4"/>
    </row>
    <row r="3021" spans="3:24" s="3" customFormat="1">
      <c r="C3021" s="11"/>
      <c r="E3021" s="11"/>
      <c r="F3021" s="11"/>
      <c r="G3021" s="11"/>
      <c r="H3021" s="209"/>
      <c r="I3021" s="210"/>
      <c r="J3021" s="210"/>
      <c r="K3021" s="11"/>
      <c r="L3021" s="11"/>
      <c r="M3021" s="11"/>
      <c r="P3021" s="4"/>
      <c r="Q3021" s="4"/>
      <c r="R3021" s="4"/>
      <c r="S3021" s="4"/>
      <c r="T3021" s="4"/>
      <c r="U3021" s="4"/>
      <c r="V3021" s="4"/>
      <c r="W3021" s="4"/>
      <c r="X3021" s="4"/>
    </row>
    <row r="3022" spans="3:24" s="3" customFormat="1">
      <c r="C3022" s="11"/>
      <c r="E3022" s="11"/>
      <c r="F3022" s="11"/>
      <c r="G3022" s="11"/>
      <c r="H3022" s="209"/>
      <c r="I3022" s="210"/>
      <c r="J3022" s="210"/>
      <c r="K3022" s="11"/>
      <c r="L3022" s="11"/>
      <c r="M3022" s="11"/>
      <c r="P3022" s="4"/>
      <c r="Q3022" s="4"/>
      <c r="R3022" s="4"/>
      <c r="S3022" s="4"/>
      <c r="T3022" s="4"/>
      <c r="U3022" s="4"/>
      <c r="V3022" s="4"/>
      <c r="W3022" s="4"/>
      <c r="X3022" s="4"/>
    </row>
    <row r="3023" spans="3:24" s="3" customFormat="1">
      <c r="C3023" s="11"/>
      <c r="E3023" s="11"/>
      <c r="F3023" s="11"/>
      <c r="G3023" s="11"/>
      <c r="H3023" s="209"/>
      <c r="I3023" s="210"/>
      <c r="J3023" s="210"/>
      <c r="K3023" s="11"/>
      <c r="L3023" s="11"/>
      <c r="M3023" s="11"/>
      <c r="P3023" s="4"/>
      <c r="Q3023" s="4"/>
      <c r="R3023" s="4"/>
      <c r="S3023" s="4"/>
      <c r="T3023" s="4"/>
      <c r="U3023" s="4"/>
      <c r="V3023" s="4"/>
      <c r="W3023" s="4"/>
      <c r="X3023" s="4"/>
    </row>
    <row r="3024" spans="3:24" s="3" customFormat="1">
      <c r="C3024" s="11"/>
      <c r="E3024" s="11"/>
      <c r="F3024" s="11"/>
      <c r="G3024" s="11"/>
      <c r="H3024" s="209"/>
      <c r="I3024" s="210"/>
      <c r="J3024" s="210"/>
      <c r="K3024" s="11"/>
      <c r="L3024" s="11"/>
      <c r="M3024" s="11"/>
      <c r="P3024" s="4"/>
      <c r="Q3024" s="4"/>
      <c r="R3024" s="4"/>
      <c r="S3024" s="4"/>
      <c r="T3024" s="4"/>
      <c r="U3024" s="4"/>
      <c r="V3024" s="4"/>
      <c r="W3024" s="4"/>
      <c r="X3024" s="4"/>
    </row>
    <row r="3025" spans="3:24" s="3" customFormat="1">
      <c r="C3025" s="11"/>
      <c r="E3025" s="11"/>
      <c r="F3025" s="11"/>
      <c r="G3025" s="11"/>
      <c r="H3025" s="209"/>
      <c r="I3025" s="210"/>
      <c r="J3025" s="210"/>
      <c r="K3025" s="11"/>
      <c r="L3025" s="11"/>
      <c r="M3025" s="11"/>
      <c r="P3025" s="4"/>
      <c r="Q3025" s="4"/>
      <c r="R3025" s="4"/>
      <c r="S3025" s="4"/>
      <c r="T3025" s="4"/>
      <c r="U3025" s="4"/>
      <c r="V3025" s="4"/>
      <c r="W3025" s="4"/>
      <c r="X3025" s="4"/>
    </row>
    <row r="3026" spans="3:24" s="3" customFormat="1">
      <c r="C3026" s="11"/>
      <c r="E3026" s="11"/>
      <c r="F3026" s="11"/>
      <c r="G3026" s="11"/>
      <c r="H3026" s="209"/>
      <c r="I3026" s="210"/>
      <c r="J3026" s="210"/>
      <c r="K3026" s="11"/>
      <c r="L3026" s="11"/>
      <c r="M3026" s="11"/>
      <c r="P3026" s="4"/>
      <c r="Q3026" s="4"/>
      <c r="R3026" s="4"/>
      <c r="S3026" s="4"/>
      <c r="T3026" s="4"/>
      <c r="U3026" s="4"/>
      <c r="V3026" s="4"/>
      <c r="W3026" s="4"/>
      <c r="X3026" s="4"/>
    </row>
    <row r="3027" spans="3:24" s="3" customFormat="1">
      <c r="C3027" s="11"/>
      <c r="E3027" s="11"/>
      <c r="F3027" s="11"/>
      <c r="G3027" s="11"/>
      <c r="H3027" s="209"/>
      <c r="I3027" s="210"/>
      <c r="J3027" s="210"/>
      <c r="K3027" s="11"/>
      <c r="L3027" s="11"/>
      <c r="M3027" s="11"/>
      <c r="P3027" s="4"/>
      <c r="Q3027" s="4"/>
      <c r="R3027" s="4"/>
      <c r="S3027" s="4"/>
      <c r="T3027" s="4"/>
      <c r="U3027" s="4"/>
      <c r="V3027" s="4"/>
      <c r="W3027" s="4"/>
      <c r="X3027" s="4"/>
    </row>
    <row r="3028" spans="3:24" s="3" customFormat="1">
      <c r="C3028" s="11"/>
      <c r="E3028" s="11"/>
      <c r="F3028" s="11"/>
      <c r="G3028" s="11"/>
      <c r="H3028" s="209"/>
      <c r="I3028" s="210"/>
      <c r="J3028" s="210"/>
      <c r="K3028" s="11"/>
      <c r="L3028" s="11"/>
      <c r="M3028" s="11"/>
      <c r="P3028" s="4"/>
      <c r="Q3028" s="4"/>
      <c r="R3028" s="4"/>
      <c r="S3028" s="4"/>
      <c r="T3028" s="4"/>
      <c r="U3028" s="4"/>
      <c r="V3028" s="4"/>
      <c r="W3028" s="4"/>
      <c r="X3028" s="4"/>
    </row>
    <row r="3029" spans="3:24" s="3" customFormat="1">
      <c r="C3029" s="11"/>
      <c r="E3029" s="11"/>
      <c r="F3029" s="11"/>
      <c r="G3029" s="11"/>
      <c r="H3029" s="209"/>
      <c r="I3029" s="210"/>
      <c r="J3029" s="210"/>
      <c r="K3029" s="11"/>
      <c r="L3029" s="11"/>
      <c r="M3029" s="11"/>
      <c r="P3029" s="4"/>
      <c r="Q3029" s="4"/>
      <c r="R3029" s="4"/>
      <c r="S3029" s="4"/>
      <c r="T3029" s="4"/>
      <c r="U3029" s="4"/>
      <c r="V3029" s="4"/>
      <c r="W3029" s="4"/>
      <c r="X3029" s="4"/>
    </row>
    <row r="3030" spans="3:24" s="3" customFormat="1">
      <c r="C3030" s="11"/>
      <c r="E3030" s="11"/>
      <c r="F3030" s="11"/>
      <c r="G3030" s="11"/>
      <c r="H3030" s="209"/>
      <c r="I3030" s="210"/>
      <c r="J3030" s="210"/>
      <c r="K3030" s="11"/>
      <c r="L3030" s="11"/>
      <c r="M3030" s="11"/>
      <c r="P3030" s="4"/>
      <c r="Q3030" s="4"/>
      <c r="R3030" s="4"/>
      <c r="S3030" s="4"/>
      <c r="T3030" s="4"/>
      <c r="U3030" s="4"/>
      <c r="V3030" s="4"/>
      <c r="W3030" s="4"/>
      <c r="X3030" s="4"/>
    </row>
    <row r="3031" spans="3:24" s="3" customFormat="1">
      <c r="C3031" s="11"/>
      <c r="E3031" s="11"/>
      <c r="F3031" s="11"/>
      <c r="G3031" s="11"/>
      <c r="H3031" s="209"/>
      <c r="I3031" s="210"/>
      <c r="J3031" s="210"/>
      <c r="K3031" s="11"/>
      <c r="L3031" s="11"/>
      <c r="M3031" s="11"/>
      <c r="P3031" s="4"/>
      <c r="Q3031" s="4"/>
      <c r="R3031" s="4"/>
      <c r="S3031" s="4"/>
      <c r="T3031" s="4"/>
      <c r="U3031" s="4"/>
      <c r="V3031" s="4"/>
      <c r="W3031" s="4"/>
      <c r="X3031" s="4"/>
    </row>
    <row r="3032" spans="3:24" s="3" customFormat="1">
      <c r="C3032" s="11"/>
      <c r="E3032" s="11"/>
      <c r="F3032" s="11"/>
      <c r="G3032" s="11"/>
      <c r="H3032" s="209"/>
      <c r="I3032" s="210"/>
      <c r="J3032" s="210"/>
      <c r="K3032" s="11"/>
      <c r="L3032" s="11"/>
      <c r="M3032" s="11"/>
      <c r="P3032" s="4"/>
      <c r="Q3032" s="4"/>
      <c r="R3032" s="4"/>
      <c r="S3032" s="4"/>
      <c r="T3032" s="4"/>
      <c r="U3032" s="4"/>
      <c r="V3032" s="4"/>
      <c r="W3032" s="4"/>
      <c r="X3032" s="4"/>
    </row>
    <row r="3033" spans="3:24" s="3" customFormat="1">
      <c r="C3033" s="11"/>
      <c r="E3033" s="11"/>
      <c r="F3033" s="11"/>
      <c r="G3033" s="11"/>
      <c r="H3033" s="209"/>
      <c r="I3033" s="210"/>
      <c r="J3033" s="210"/>
      <c r="K3033" s="11"/>
      <c r="L3033" s="11"/>
      <c r="M3033" s="11"/>
      <c r="P3033" s="4"/>
      <c r="Q3033" s="4"/>
      <c r="R3033" s="4"/>
      <c r="S3033" s="4"/>
      <c r="T3033" s="4"/>
      <c r="U3033" s="4"/>
      <c r="V3033" s="4"/>
      <c r="W3033" s="4"/>
      <c r="X3033" s="4"/>
    </row>
    <row r="3034" spans="3:24" s="3" customFormat="1">
      <c r="C3034" s="11"/>
      <c r="E3034" s="11"/>
      <c r="F3034" s="11"/>
      <c r="G3034" s="11"/>
      <c r="H3034" s="209"/>
      <c r="I3034" s="210"/>
      <c r="J3034" s="210"/>
      <c r="K3034" s="11"/>
      <c r="L3034" s="11"/>
      <c r="M3034" s="11"/>
      <c r="P3034" s="4"/>
      <c r="Q3034" s="4"/>
      <c r="R3034" s="4"/>
      <c r="S3034" s="4"/>
      <c r="T3034" s="4"/>
      <c r="U3034" s="4"/>
      <c r="V3034" s="4"/>
      <c r="W3034" s="4"/>
      <c r="X3034" s="4"/>
    </row>
    <row r="3035" spans="3:24" s="3" customFormat="1">
      <c r="C3035" s="11"/>
      <c r="E3035" s="11"/>
      <c r="F3035" s="11"/>
      <c r="G3035" s="11"/>
      <c r="H3035" s="209"/>
      <c r="I3035" s="210"/>
      <c r="J3035" s="210"/>
      <c r="K3035" s="11"/>
      <c r="L3035" s="11"/>
      <c r="M3035" s="11"/>
      <c r="P3035" s="4"/>
      <c r="Q3035" s="4"/>
      <c r="R3035" s="4"/>
      <c r="S3035" s="4"/>
      <c r="T3035" s="4"/>
      <c r="U3035" s="4"/>
      <c r="V3035" s="4"/>
      <c r="W3035" s="4"/>
      <c r="X3035" s="4"/>
    </row>
    <row r="3036" spans="3:24" s="3" customFormat="1">
      <c r="C3036" s="11"/>
      <c r="E3036" s="11"/>
      <c r="F3036" s="11"/>
      <c r="G3036" s="11"/>
      <c r="H3036" s="209"/>
      <c r="I3036" s="210"/>
      <c r="J3036" s="210"/>
      <c r="K3036" s="11"/>
      <c r="L3036" s="11"/>
      <c r="M3036" s="11"/>
      <c r="P3036" s="4"/>
      <c r="Q3036" s="4"/>
      <c r="R3036" s="4"/>
      <c r="S3036" s="4"/>
      <c r="T3036" s="4"/>
      <c r="U3036" s="4"/>
      <c r="V3036" s="4"/>
      <c r="W3036" s="4"/>
      <c r="X3036" s="4"/>
    </row>
    <row r="3037" spans="3:24" s="3" customFormat="1">
      <c r="C3037" s="11"/>
      <c r="E3037" s="11"/>
      <c r="F3037" s="11"/>
      <c r="G3037" s="11"/>
      <c r="H3037" s="209"/>
      <c r="I3037" s="210"/>
      <c r="J3037" s="210"/>
      <c r="K3037" s="11"/>
      <c r="L3037" s="11"/>
      <c r="M3037" s="11"/>
      <c r="P3037" s="4"/>
      <c r="Q3037" s="4"/>
      <c r="R3037" s="4"/>
      <c r="S3037" s="4"/>
      <c r="T3037" s="4"/>
      <c r="U3037" s="4"/>
      <c r="V3037" s="4"/>
      <c r="W3037" s="4"/>
      <c r="X3037" s="4"/>
    </row>
    <row r="3038" spans="3:24" s="3" customFormat="1">
      <c r="C3038" s="11"/>
      <c r="E3038" s="11"/>
      <c r="F3038" s="11"/>
      <c r="G3038" s="11"/>
      <c r="H3038" s="209"/>
      <c r="I3038" s="210"/>
      <c r="J3038" s="210"/>
      <c r="K3038" s="11"/>
      <c r="L3038" s="11"/>
      <c r="M3038" s="11"/>
      <c r="P3038" s="4"/>
      <c r="Q3038" s="4"/>
      <c r="R3038" s="4"/>
      <c r="S3038" s="4"/>
      <c r="T3038" s="4"/>
      <c r="U3038" s="4"/>
      <c r="V3038" s="4"/>
      <c r="W3038" s="4"/>
      <c r="X3038" s="4"/>
    </row>
    <row r="3039" spans="3:24" s="3" customFormat="1">
      <c r="C3039" s="11"/>
      <c r="E3039" s="11"/>
      <c r="F3039" s="11"/>
      <c r="G3039" s="11"/>
      <c r="H3039" s="209"/>
      <c r="I3039" s="210"/>
      <c r="J3039" s="210"/>
      <c r="K3039" s="11"/>
      <c r="L3039" s="11"/>
      <c r="M3039" s="11"/>
      <c r="P3039" s="4"/>
      <c r="Q3039" s="4"/>
      <c r="R3039" s="4"/>
      <c r="S3039" s="4"/>
      <c r="T3039" s="4"/>
      <c r="U3039" s="4"/>
      <c r="V3039" s="4"/>
      <c r="W3039" s="4"/>
      <c r="X3039" s="4"/>
    </row>
    <row r="3040" spans="3:24" s="3" customFormat="1">
      <c r="C3040" s="11"/>
      <c r="E3040" s="11"/>
      <c r="F3040" s="11"/>
      <c r="G3040" s="11"/>
      <c r="H3040" s="209"/>
      <c r="I3040" s="210"/>
      <c r="J3040" s="210"/>
      <c r="K3040" s="11"/>
      <c r="L3040" s="11"/>
      <c r="M3040" s="11"/>
      <c r="P3040" s="4"/>
      <c r="Q3040" s="4"/>
      <c r="R3040" s="4"/>
      <c r="S3040" s="4"/>
      <c r="T3040" s="4"/>
      <c r="U3040" s="4"/>
      <c r="V3040" s="4"/>
      <c r="W3040" s="4"/>
      <c r="X3040" s="4"/>
    </row>
    <row r="3041" spans="3:24" s="3" customFormat="1">
      <c r="C3041" s="11"/>
      <c r="E3041" s="11"/>
      <c r="F3041" s="11"/>
      <c r="G3041" s="11"/>
      <c r="H3041" s="209"/>
      <c r="I3041" s="210"/>
      <c r="J3041" s="210"/>
      <c r="K3041" s="11"/>
      <c r="L3041" s="11"/>
      <c r="M3041" s="11"/>
      <c r="P3041" s="4"/>
      <c r="Q3041" s="4"/>
      <c r="R3041" s="4"/>
      <c r="S3041" s="4"/>
      <c r="T3041" s="4"/>
      <c r="U3041" s="4"/>
      <c r="V3041" s="4"/>
      <c r="W3041" s="4"/>
      <c r="X3041" s="4"/>
    </row>
    <row r="3042" spans="3:24" s="3" customFormat="1">
      <c r="C3042" s="11"/>
      <c r="E3042" s="11"/>
      <c r="F3042" s="11"/>
      <c r="G3042" s="11"/>
      <c r="H3042" s="209"/>
      <c r="I3042" s="210"/>
      <c r="J3042" s="210"/>
      <c r="K3042" s="11"/>
      <c r="L3042" s="11"/>
      <c r="M3042" s="11"/>
      <c r="P3042" s="4"/>
      <c r="Q3042" s="4"/>
      <c r="R3042" s="4"/>
      <c r="S3042" s="4"/>
      <c r="T3042" s="4"/>
      <c r="U3042" s="4"/>
      <c r="V3042" s="4"/>
      <c r="W3042" s="4"/>
      <c r="X3042" s="4"/>
    </row>
    <row r="3043" spans="3:24" s="3" customFormat="1">
      <c r="C3043" s="11"/>
      <c r="E3043" s="11"/>
      <c r="F3043" s="11"/>
      <c r="G3043" s="11"/>
      <c r="H3043" s="209"/>
      <c r="I3043" s="210"/>
      <c r="J3043" s="210"/>
      <c r="K3043" s="11"/>
      <c r="L3043" s="11"/>
      <c r="M3043" s="11"/>
      <c r="P3043" s="4"/>
      <c r="Q3043" s="4"/>
      <c r="R3043" s="4"/>
      <c r="S3043" s="4"/>
      <c r="T3043" s="4"/>
      <c r="U3043" s="4"/>
      <c r="V3043" s="4"/>
      <c r="W3043" s="4"/>
      <c r="X3043" s="4"/>
    </row>
    <row r="3044" spans="3:24" s="3" customFormat="1">
      <c r="C3044" s="11"/>
      <c r="E3044" s="11"/>
      <c r="F3044" s="11"/>
      <c r="G3044" s="11"/>
      <c r="H3044" s="209"/>
      <c r="I3044" s="210"/>
      <c r="J3044" s="210"/>
      <c r="K3044" s="11"/>
      <c r="L3044" s="11"/>
      <c r="M3044" s="11"/>
      <c r="P3044" s="4"/>
      <c r="Q3044" s="4"/>
      <c r="R3044" s="4"/>
      <c r="S3044" s="4"/>
      <c r="T3044" s="4"/>
      <c r="U3044" s="4"/>
      <c r="V3044" s="4"/>
      <c r="W3044" s="4"/>
      <c r="X3044" s="4"/>
    </row>
    <row r="3045" spans="3:24" s="3" customFormat="1">
      <c r="C3045" s="11"/>
      <c r="E3045" s="11"/>
      <c r="F3045" s="11"/>
      <c r="G3045" s="11"/>
      <c r="H3045" s="209"/>
      <c r="I3045" s="210"/>
      <c r="J3045" s="210"/>
      <c r="K3045" s="11"/>
      <c r="L3045" s="11"/>
      <c r="M3045" s="11"/>
      <c r="P3045" s="4"/>
      <c r="Q3045" s="4"/>
      <c r="R3045" s="4"/>
      <c r="S3045" s="4"/>
      <c r="T3045" s="4"/>
      <c r="U3045" s="4"/>
      <c r="V3045" s="4"/>
      <c r="W3045" s="4"/>
      <c r="X3045" s="4"/>
    </row>
    <row r="3046" spans="3:24" s="3" customFormat="1">
      <c r="C3046" s="11"/>
      <c r="E3046" s="11"/>
      <c r="F3046" s="11"/>
      <c r="G3046" s="11"/>
      <c r="H3046" s="209"/>
      <c r="I3046" s="210"/>
      <c r="J3046" s="210"/>
      <c r="K3046" s="11"/>
      <c r="L3046" s="11"/>
      <c r="M3046" s="11"/>
      <c r="P3046" s="4"/>
      <c r="Q3046" s="4"/>
      <c r="R3046" s="4"/>
      <c r="S3046" s="4"/>
      <c r="T3046" s="4"/>
      <c r="U3046" s="4"/>
      <c r="V3046" s="4"/>
      <c r="W3046" s="4"/>
      <c r="X3046" s="4"/>
    </row>
    <row r="3047" spans="3:24" s="3" customFormat="1">
      <c r="C3047" s="11"/>
      <c r="E3047" s="11"/>
      <c r="F3047" s="11"/>
      <c r="G3047" s="11"/>
      <c r="H3047" s="209"/>
      <c r="I3047" s="210"/>
      <c r="J3047" s="210"/>
      <c r="K3047" s="11"/>
      <c r="L3047" s="11"/>
      <c r="M3047" s="11"/>
      <c r="P3047" s="4"/>
      <c r="Q3047" s="4"/>
      <c r="R3047" s="4"/>
      <c r="S3047" s="4"/>
      <c r="T3047" s="4"/>
      <c r="U3047" s="4"/>
      <c r="V3047" s="4"/>
      <c r="W3047" s="4"/>
      <c r="X3047" s="4"/>
    </row>
    <row r="3048" spans="3:24" s="3" customFormat="1">
      <c r="C3048" s="11"/>
      <c r="E3048" s="11"/>
      <c r="F3048" s="11"/>
      <c r="G3048" s="11"/>
      <c r="H3048" s="209"/>
      <c r="I3048" s="210"/>
      <c r="J3048" s="210"/>
      <c r="K3048" s="11"/>
      <c r="L3048" s="11"/>
      <c r="M3048" s="11"/>
      <c r="P3048" s="4"/>
      <c r="Q3048" s="4"/>
      <c r="R3048" s="4"/>
      <c r="S3048" s="4"/>
      <c r="T3048" s="4"/>
      <c r="U3048" s="4"/>
      <c r="V3048" s="4"/>
      <c r="W3048" s="4"/>
      <c r="X3048" s="4"/>
    </row>
    <row r="3049" spans="3:24" s="3" customFormat="1">
      <c r="C3049" s="11"/>
      <c r="E3049" s="11"/>
      <c r="F3049" s="11"/>
      <c r="G3049" s="11"/>
      <c r="H3049" s="209"/>
      <c r="I3049" s="210"/>
      <c r="J3049" s="210"/>
      <c r="K3049" s="11"/>
      <c r="L3049" s="11"/>
      <c r="M3049" s="11"/>
      <c r="P3049" s="4"/>
      <c r="Q3049" s="4"/>
      <c r="R3049" s="4"/>
      <c r="S3049" s="4"/>
      <c r="T3049" s="4"/>
      <c r="U3049" s="4"/>
      <c r="V3049" s="4"/>
      <c r="W3049" s="4"/>
      <c r="X3049" s="4"/>
    </row>
    <row r="3050" spans="3:24" s="3" customFormat="1">
      <c r="C3050" s="11"/>
      <c r="E3050" s="11"/>
      <c r="F3050" s="11"/>
      <c r="G3050" s="11"/>
      <c r="H3050" s="209"/>
      <c r="I3050" s="210"/>
      <c r="J3050" s="210"/>
      <c r="K3050" s="11"/>
      <c r="L3050" s="11"/>
      <c r="M3050" s="11"/>
      <c r="P3050" s="4"/>
      <c r="Q3050" s="4"/>
      <c r="R3050" s="4"/>
      <c r="S3050" s="4"/>
      <c r="T3050" s="4"/>
      <c r="U3050" s="4"/>
      <c r="V3050" s="4"/>
      <c r="W3050" s="4"/>
      <c r="X3050" s="4"/>
    </row>
    <row r="3051" spans="3:24" s="3" customFormat="1">
      <c r="C3051" s="11"/>
      <c r="E3051" s="11"/>
      <c r="F3051" s="11"/>
      <c r="G3051" s="11"/>
      <c r="H3051" s="209"/>
      <c r="I3051" s="210"/>
      <c r="J3051" s="210"/>
      <c r="K3051" s="11"/>
      <c r="L3051" s="11"/>
      <c r="M3051" s="11"/>
      <c r="P3051" s="4"/>
      <c r="Q3051" s="4"/>
      <c r="R3051" s="4"/>
      <c r="S3051" s="4"/>
      <c r="T3051" s="4"/>
      <c r="U3051" s="4"/>
      <c r="V3051" s="4"/>
      <c r="W3051" s="4"/>
      <c r="X3051" s="4"/>
    </row>
    <row r="3052" spans="3:24" s="3" customFormat="1">
      <c r="C3052" s="11"/>
      <c r="E3052" s="11"/>
      <c r="F3052" s="11"/>
      <c r="G3052" s="11"/>
      <c r="H3052" s="209"/>
      <c r="I3052" s="210"/>
      <c r="J3052" s="210"/>
      <c r="K3052" s="11"/>
      <c r="L3052" s="11"/>
      <c r="M3052" s="11"/>
      <c r="P3052" s="4"/>
      <c r="Q3052" s="4"/>
      <c r="R3052" s="4"/>
      <c r="S3052" s="4"/>
      <c r="T3052" s="4"/>
      <c r="U3052" s="4"/>
      <c r="V3052" s="4"/>
      <c r="W3052" s="4"/>
      <c r="X3052" s="4"/>
    </row>
    <row r="3053" spans="3:24" s="3" customFormat="1">
      <c r="C3053" s="11"/>
      <c r="E3053" s="11"/>
      <c r="F3053" s="11"/>
      <c r="G3053" s="11"/>
      <c r="H3053" s="209"/>
      <c r="I3053" s="210"/>
      <c r="J3053" s="210"/>
      <c r="K3053" s="11"/>
      <c r="L3053" s="11"/>
      <c r="M3053" s="11"/>
      <c r="P3053" s="4"/>
      <c r="Q3053" s="4"/>
      <c r="R3053" s="4"/>
      <c r="S3053" s="4"/>
      <c r="T3053" s="4"/>
      <c r="U3053" s="4"/>
      <c r="V3053" s="4"/>
      <c r="W3053" s="4"/>
      <c r="X3053" s="4"/>
    </row>
    <row r="3054" spans="3:24" s="3" customFormat="1">
      <c r="C3054" s="11"/>
      <c r="E3054" s="11"/>
      <c r="F3054" s="11"/>
      <c r="G3054" s="11"/>
      <c r="H3054" s="209"/>
      <c r="I3054" s="210"/>
      <c r="J3054" s="210"/>
      <c r="K3054" s="11"/>
      <c r="L3054" s="11"/>
      <c r="M3054" s="11"/>
      <c r="P3054" s="4"/>
      <c r="Q3054" s="4"/>
      <c r="R3054" s="4"/>
      <c r="S3054" s="4"/>
      <c r="T3054" s="4"/>
      <c r="U3054" s="4"/>
      <c r="V3054" s="4"/>
      <c r="W3054" s="4"/>
      <c r="X3054" s="4"/>
    </row>
    <row r="3055" spans="3:24" s="3" customFormat="1">
      <c r="C3055" s="11"/>
      <c r="E3055" s="11"/>
      <c r="F3055" s="11"/>
      <c r="G3055" s="11"/>
      <c r="H3055" s="209"/>
      <c r="I3055" s="210"/>
      <c r="J3055" s="210"/>
      <c r="K3055" s="11"/>
      <c r="L3055" s="11"/>
      <c r="M3055" s="11"/>
      <c r="P3055" s="4"/>
      <c r="Q3055" s="4"/>
      <c r="R3055" s="4"/>
      <c r="S3055" s="4"/>
      <c r="T3055" s="4"/>
      <c r="U3055" s="4"/>
      <c r="V3055" s="4"/>
      <c r="W3055" s="4"/>
      <c r="X3055" s="4"/>
    </row>
    <row r="3056" spans="3:24" s="3" customFormat="1">
      <c r="C3056" s="11"/>
      <c r="E3056" s="11"/>
      <c r="F3056" s="11"/>
      <c r="G3056" s="11"/>
      <c r="H3056" s="209"/>
      <c r="I3056" s="210"/>
      <c r="J3056" s="210"/>
      <c r="K3056" s="11"/>
      <c r="L3056" s="11"/>
      <c r="M3056" s="11"/>
      <c r="P3056" s="4"/>
      <c r="Q3056" s="4"/>
      <c r="R3056" s="4"/>
      <c r="S3056" s="4"/>
      <c r="T3056" s="4"/>
      <c r="U3056" s="4"/>
      <c r="V3056" s="4"/>
      <c r="W3056" s="4"/>
      <c r="X3056" s="4"/>
    </row>
    <row r="3057" spans="3:24" s="3" customFormat="1">
      <c r="C3057" s="11"/>
      <c r="E3057" s="11"/>
      <c r="F3057" s="11"/>
      <c r="G3057" s="11"/>
      <c r="H3057" s="209"/>
      <c r="I3057" s="210"/>
      <c r="J3057" s="210"/>
      <c r="K3057" s="11"/>
      <c r="L3057" s="11"/>
      <c r="M3057" s="11"/>
      <c r="P3057" s="4"/>
      <c r="Q3057" s="4"/>
      <c r="R3057" s="4"/>
      <c r="S3057" s="4"/>
      <c r="T3057" s="4"/>
      <c r="U3057" s="4"/>
      <c r="V3057" s="4"/>
      <c r="W3057" s="4"/>
      <c r="X3057" s="4"/>
    </row>
    <row r="3058" spans="3:24" s="3" customFormat="1">
      <c r="C3058" s="11"/>
      <c r="E3058" s="11"/>
      <c r="F3058" s="11"/>
      <c r="G3058" s="11"/>
      <c r="H3058" s="209"/>
      <c r="I3058" s="210"/>
      <c r="J3058" s="210"/>
      <c r="K3058" s="11"/>
      <c r="L3058" s="11"/>
      <c r="M3058" s="11"/>
      <c r="P3058" s="4"/>
      <c r="Q3058" s="4"/>
      <c r="R3058" s="4"/>
      <c r="S3058" s="4"/>
      <c r="T3058" s="4"/>
      <c r="U3058" s="4"/>
      <c r="V3058" s="4"/>
      <c r="W3058" s="4"/>
      <c r="X3058" s="4"/>
    </row>
    <row r="3059" spans="3:24" s="3" customFormat="1">
      <c r="C3059" s="11"/>
      <c r="E3059" s="11"/>
      <c r="F3059" s="11"/>
      <c r="G3059" s="11"/>
      <c r="H3059" s="209"/>
      <c r="I3059" s="210"/>
      <c r="J3059" s="210"/>
      <c r="K3059" s="11"/>
      <c r="L3059" s="11"/>
      <c r="M3059" s="11"/>
      <c r="P3059" s="4"/>
      <c r="Q3059" s="4"/>
      <c r="R3059" s="4"/>
      <c r="S3059" s="4"/>
      <c r="T3059" s="4"/>
      <c r="U3059" s="4"/>
      <c r="V3059" s="4"/>
      <c r="W3059" s="4"/>
      <c r="X3059" s="4"/>
    </row>
    <row r="3060" spans="3:24" s="3" customFormat="1">
      <c r="C3060" s="11"/>
      <c r="E3060" s="11"/>
      <c r="F3060" s="11"/>
      <c r="G3060" s="11"/>
      <c r="H3060" s="209"/>
      <c r="I3060" s="210"/>
      <c r="J3060" s="210"/>
      <c r="K3060" s="11"/>
      <c r="L3060" s="11"/>
      <c r="M3060" s="11"/>
      <c r="P3060" s="4"/>
      <c r="Q3060" s="4"/>
      <c r="R3060" s="4"/>
      <c r="S3060" s="4"/>
      <c r="T3060" s="4"/>
      <c r="U3060" s="4"/>
      <c r="V3060" s="4"/>
      <c r="W3060" s="4"/>
      <c r="X3060" s="4"/>
    </row>
    <row r="3061" spans="3:24" s="3" customFormat="1">
      <c r="C3061" s="11"/>
      <c r="E3061" s="11"/>
      <c r="F3061" s="11"/>
      <c r="G3061" s="11"/>
      <c r="H3061" s="209"/>
      <c r="I3061" s="210"/>
      <c r="J3061" s="210"/>
      <c r="K3061" s="11"/>
      <c r="L3061" s="11"/>
      <c r="M3061" s="11"/>
      <c r="P3061" s="4"/>
      <c r="Q3061" s="4"/>
      <c r="R3061" s="4"/>
      <c r="S3061" s="4"/>
      <c r="T3061" s="4"/>
      <c r="U3061" s="4"/>
      <c r="V3061" s="4"/>
      <c r="W3061" s="4"/>
      <c r="X3061" s="4"/>
    </row>
    <row r="3062" spans="3:24" s="3" customFormat="1">
      <c r="C3062" s="11"/>
      <c r="E3062" s="11"/>
      <c r="F3062" s="11"/>
      <c r="G3062" s="11"/>
      <c r="H3062" s="209"/>
      <c r="I3062" s="210"/>
      <c r="J3062" s="210"/>
      <c r="K3062" s="11"/>
      <c r="L3062" s="11"/>
      <c r="M3062" s="11"/>
      <c r="P3062" s="4"/>
      <c r="Q3062" s="4"/>
      <c r="R3062" s="4"/>
      <c r="S3062" s="4"/>
      <c r="T3062" s="4"/>
      <c r="U3062" s="4"/>
      <c r="V3062" s="4"/>
      <c r="W3062" s="4"/>
      <c r="X3062" s="4"/>
    </row>
    <row r="3063" spans="3:24" s="3" customFormat="1">
      <c r="C3063" s="11"/>
      <c r="E3063" s="11"/>
      <c r="F3063" s="11"/>
      <c r="G3063" s="11"/>
      <c r="H3063" s="209"/>
      <c r="I3063" s="210"/>
      <c r="J3063" s="210"/>
      <c r="K3063" s="11"/>
      <c r="L3063" s="11"/>
      <c r="M3063" s="11"/>
      <c r="P3063" s="4"/>
      <c r="Q3063" s="4"/>
      <c r="R3063" s="4"/>
      <c r="S3063" s="4"/>
      <c r="T3063" s="4"/>
      <c r="U3063" s="4"/>
      <c r="V3063" s="4"/>
      <c r="W3063" s="4"/>
      <c r="X3063" s="4"/>
    </row>
    <row r="3064" spans="3:24" s="3" customFormat="1">
      <c r="C3064" s="11"/>
      <c r="E3064" s="11"/>
      <c r="F3064" s="11"/>
      <c r="G3064" s="11"/>
      <c r="H3064" s="209"/>
      <c r="I3064" s="210"/>
      <c r="J3064" s="210"/>
      <c r="K3064" s="11"/>
      <c r="L3064" s="11"/>
      <c r="M3064" s="11"/>
      <c r="P3064" s="4"/>
      <c r="Q3064" s="4"/>
      <c r="R3064" s="4"/>
      <c r="S3064" s="4"/>
      <c r="T3064" s="4"/>
      <c r="U3064" s="4"/>
      <c r="V3064" s="4"/>
      <c r="W3064" s="4"/>
      <c r="X3064" s="4"/>
    </row>
    <row r="3065" spans="3:24" s="3" customFormat="1">
      <c r="C3065" s="11"/>
      <c r="E3065" s="11"/>
      <c r="F3065" s="11"/>
      <c r="G3065" s="11"/>
      <c r="H3065" s="209"/>
      <c r="I3065" s="210"/>
      <c r="J3065" s="210"/>
      <c r="K3065" s="11"/>
      <c r="L3065" s="11"/>
      <c r="M3065" s="11"/>
      <c r="P3065" s="4"/>
      <c r="Q3065" s="4"/>
      <c r="R3065" s="4"/>
      <c r="S3065" s="4"/>
      <c r="T3065" s="4"/>
      <c r="U3065" s="4"/>
      <c r="V3065" s="4"/>
      <c r="W3065" s="4"/>
      <c r="X3065" s="4"/>
    </row>
    <row r="3066" spans="3:24" s="3" customFormat="1">
      <c r="C3066" s="11"/>
      <c r="E3066" s="11"/>
      <c r="F3066" s="11"/>
      <c r="G3066" s="11"/>
      <c r="H3066" s="209"/>
      <c r="I3066" s="210"/>
      <c r="J3066" s="210"/>
      <c r="K3066" s="11"/>
      <c r="L3066" s="11"/>
      <c r="M3066" s="11"/>
      <c r="P3066" s="4"/>
      <c r="Q3066" s="4"/>
      <c r="R3066" s="4"/>
      <c r="S3066" s="4"/>
      <c r="T3066" s="4"/>
      <c r="U3066" s="4"/>
      <c r="V3066" s="4"/>
      <c r="W3066" s="4"/>
      <c r="X3066" s="4"/>
    </row>
    <row r="3067" spans="3:24" s="3" customFormat="1">
      <c r="C3067" s="11"/>
      <c r="E3067" s="11"/>
      <c r="F3067" s="11"/>
      <c r="G3067" s="11"/>
      <c r="H3067" s="209"/>
      <c r="I3067" s="210"/>
      <c r="J3067" s="210"/>
      <c r="K3067" s="11"/>
      <c r="L3067" s="11"/>
      <c r="M3067" s="11"/>
      <c r="P3067" s="4"/>
      <c r="Q3067" s="4"/>
      <c r="R3067" s="4"/>
      <c r="S3067" s="4"/>
      <c r="T3067" s="4"/>
      <c r="U3067" s="4"/>
      <c r="V3067" s="4"/>
      <c r="W3067" s="4"/>
      <c r="X3067" s="4"/>
    </row>
    <row r="3068" spans="3:24" s="3" customFormat="1">
      <c r="C3068" s="11"/>
      <c r="E3068" s="11"/>
      <c r="F3068" s="11"/>
      <c r="G3068" s="11"/>
      <c r="H3068" s="209"/>
      <c r="I3068" s="210"/>
      <c r="J3068" s="210"/>
      <c r="K3068" s="11"/>
      <c r="L3068" s="11"/>
      <c r="M3068" s="11"/>
      <c r="P3068" s="4"/>
      <c r="Q3068" s="4"/>
      <c r="R3068" s="4"/>
      <c r="S3068" s="4"/>
      <c r="T3068" s="4"/>
      <c r="U3068" s="4"/>
      <c r="V3068" s="4"/>
      <c r="W3068" s="4"/>
      <c r="X3068" s="4"/>
    </row>
    <row r="3069" spans="3:24" s="3" customFormat="1">
      <c r="C3069" s="11"/>
      <c r="E3069" s="11"/>
      <c r="F3069" s="11"/>
      <c r="G3069" s="11"/>
      <c r="H3069" s="209"/>
      <c r="I3069" s="210"/>
      <c r="J3069" s="210"/>
      <c r="K3069" s="11"/>
      <c r="L3069" s="11"/>
      <c r="M3069" s="11"/>
      <c r="P3069" s="4"/>
      <c r="Q3069" s="4"/>
      <c r="R3069" s="4"/>
      <c r="S3069" s="4"/>
      <c r="T3069" s="4"/>
      <c r="U3069" s="4"/>
      <c r="V3069" s="4"/>
      <c r="W3069" s="4"/>
      <c r="X3069" s="4"/>
    </row>
    <row r="3070" spans="3:24" s="3" customFormat="1">
      <c r="C3070" s="11"/>
      <c r="E3070" s="11"/>
      <c r="F3070" s="11"/>
      <c r="G3070" s="11"/>
      <c r="H3070" s="209"/>
      <c r="I3070" s="210"/>
      <c r="J3070" s="210"/>
      <c r="K3070" s="11"/>
      <c r="L3070" s="11"/>
      <c r="M3070" s="11"/>
      <c r="P3070" s="4"/>
      <c r="Q3070" s="4"/>
      <c r="R3070" s="4"/>
      <c r="S3070" s="4"/>
      <c r="T3070" s="4"/>
      <c r="U3070" s="4"/>
      <c r="V3070" s="4"/>
      <c r="W3070" s="4"/>
      <c r="X3070" s="4"/>
    </row>
    <row r="3071" spans="3:24" s="3" customFormat="1">
      <c r="C3071" s="11"/>
      <c r="E3071" s="11"/>
      <c r="F3071" s="11"/>
      <c r="G3071" s="11"/>
      <c r="H3071" s="209"/>
      <c r="I3071" s="210"/>
      <c r="J3071" s="210"/>
      <c r="K3071" s="11"/>
      <c r="L3071" s="11"/>
      <c r="M3071" s="11"/>
      <c r="P3071" s="4"/>
      <c r="Q3071" s="4"/>
      <c r="R3071" s="4"/>
      <c r="S3071" s="4"/>
      <c r="T3071" s="4"/>
      <c r="U3071" s="4"/>
      <c r="V3071" s="4"/>
      <c r="W3071" s="4"/>
      <c r="X3071" s="4"/>
    </row>
    <row r="3072" spans="3:24" s="3" customFormat="1">
      <c r="C3072" s="11"/>
      <c r="E3072" s="11"/>
      <c r="F3072" s="11"/>
      <c r="G3072" s="11"/>
      <c r="H3072" s="209"/>
      <c r="I3072" s="210"/>
      <c r="J3072" s="210"/>
      <c r="K3072" s="11"/>
      <c r="L3072" s="11"/>
      <c r="M3072" s="11"/>
      <c r="P3072" s="4"/>
      <c r="Q3072" s="4"/>
      <c r="R3072" s="4"/>
      <c r="S3072" s="4"/>
      <c r="T3072" s="4"/>
      <c r="U3072" s="4"/>
      <c r="V3072" s="4"/>
      <c r="W3072" s="4"/>
      <c r="X3072" s="4"/>
    </row>
    <row r="3073" spans="3:24" s="3" customFormat="1">
      <c r="C3073" s="11"/>
      <c r="E3073" s="11"/>
      <c r="F3073" s="11"/>
      <c r="G3073" s="11"/>
      <c r="H3073" s="209"/>
      <c r="I3073" s="210"/>
      <c r="J3073" s="210"/>
      <c r="K3073" s="11"/>
      <c r="L3073" s="11"/>
      <c r="M3073" s="11"/>
      <c r="P3073" s="4"/>
      <c r="Q3073" s="4"/>
      <c r="R3073" s="4"/>
      <c r="S3073" s="4"/>
      <c r="T3073" s="4"/>
      <c r="U3073" s="4"/>
      <c r="V3073" s="4"/>
      <c r="W3073" s="4"/>
      <c r="X3073" s="4"/>
    </row>
    <row r="3074" spans="3:24" s="3" customFormat="1">
      <c r="C3074" s="11"/>
      <c r="E3074" s="11"/>
      <c r="F3074" s="11"/>
      <c r="G3074" s="11"/>
      <c r="H3074" s="209"/>
      <c r="I3074" s="210"/>
      <c r="J3074" s="210"/>
      <c r="K3074" s="11"/>
      <c r="L3074" s="11"/>
      <c r="M3074" s="11"/>
      <c r="P3074" s="4"/>
      <c r="Q3074" s="4"/>
      <c r="R3074" s="4"/>
      <c r="S3074" s="4"/>
      <c r="T3074" s="4"/>
      <c r="U3074" s="4"/>
      <c r="V3074" s="4"/>
      <c r="W3074" s="4"/>
      <c r="X3074" s="4"/>
    </row>
    <row r="3075" spans="3:24" s="3" customFormat="1">
      <c r="C3075" s="11"/>
      <c r="E3075" s="11"/>
      <c r="F3075" s="11"/>
      <c r="G3075" s="11"/>
      <c r="H3075" s="209"/>
      <c r="I3075" s="210"/>
      <c r="J3075" s="210"/>
      <c r="K3075" s="11"/>
      <c r="L3075" s="11"/>
      <c r="M3075" s="11"/>
      <c r="P3075" s="4"/>
      <c r="Q3075" s="4"/>
      <c r="R3075" s="4"/>
      <c r="S3075" s="4"/>
      <c r="T3075" s="4"/>
      <c r="U3075" s="4"/>
      <c r="V3075" s="4"/>
      <c r="W3075" s="4"/>
      <c r="X3075" s="4"/>
    </row>
    <row r="3076" spans="3:24" s="3" customFormat="1">
      <c r="C3076" s="11"/>
      <c r="E3076" s="11"/>
      <c r="F3076" s="11"/>
      <c r="G3076" s="11"/>
      <c r="H3076" s="209"/>
      <c r="I3076" s="210"/>
      <c r="J3076" s="210"/>
      <c r="K3076" s="11"/>
      <c r="L3076" s="11"/>
      <c r="M3076" s="11"/>
      <c r="P3076" s="4"/>
      <c r="Q3076" s="4"/>
      <c r="R3076" s="4"/>
      <c r="S3076" s="4"/>
      <c r="T3076" s="4"/>
      <c r="U3076" s="4"/>
      <c r="V3076" s="4"/>
      <c r="W3076" s="4"/>
      <c r="X3076" s="4"/>
    </row>
    <row r="3077" spans="3:24" s="3" customFormat="1">
      <c r="C3077" s="11"/>
      <c r="E3077" s="11"/>
      <c r="F3077" s="11"/>
      <c r="G3077" s="11"/>
      <c r="H3077" s="209"/>
      <c r="I3077" s="210"/>
      <c r="J3077" s="210"/>
      <c r="K3077" s="11"/>
      <c r="L3077" s="11"/>
      <c r="M3077" s="11"/>
      <c r="P3077" s="4"/>
      <c r="Q3077" s="4"/>
      <c r="R3077" s="4"/>
      <c r="S3077" s="4"/>
      <c r="T3077" s="4"/>
      <c r="U3077" s="4"/>
      <c r="V3077" s="4"/>
      <c r="W3077" s="4"/>
      <c r="X3077" s="4"/>
    </row>
    <row r="3078" spans="3:24" s="3" customFormat="1">
      <c r="C3078" s="11"/>
      <c r="E3078" s="11"/>
      <c r="F3078" s="11"/>
      <c r="G3078" s="11"/>
      <c r="H3078" s="209"/>
      <c r="I3078" s="210"/>
      <c r="J3078" s="210"/>
      <c r="K3078" s="11"/>
      <c r="L3078" s="11"/>
      <c r="M3078" s="11"/>
      <c r="P3078" s="4"/>
      <c r="Q3078" s="4"/>
      <c r="R3078" s="4"/>
      <c r="S3078" s="4"/>
      <c r="T3078" s="4"/>
      <c r="U3078" s="4"/>
      <c r="V3078" s="4"/>
      <c r="W3078" s="4"/>
      <c r="X3078" s="4"/>
    </row>
    <row r="3079" spans="3:24" s="3" customFormat="1">
      <c r="C3079" s="11"/>
      <c r="E3079" s="11"/>
      <c r="F3079" s="11"/>
      <c r="G3079" s="11"/>
      <c r="H3079" s="209"/>
      <c r="I3079" s="210"/>
      <c r="J3079" s="210"/>
      <c r="K3079" s="11"/>
      <c r="L3079" s="11"/>
      <c r="M3079" s="11"/>
      <c r="P3079" s="4"/>
      <c r="Q3079" s="4"/>
      <c r="R3079" s="4"/>
      <c r="S3079" s="4"/>
      <c r="T3079" s="4"/>
      <c r="U3079" s="4"/>
      <c r="V3079" s="4"/>
      <c r="W3079" s="4"/>
      <c r="X3079" s="4"/>
    </row>
    <row r="3080" spans="3:24" s="3" customFormat="1">
      <c r="C3080" s="11"/>
      <c r="E3080" s="11"/>
      <c r="F3080" s="11"/>
      <c r="G3080" s="11"/>
      <c r="H3080" s="209"/>
      <c r="I3080" s="210"/>
      <c r="J3080" s="210"/>
      <c r="K3080" s="11"/>
      <c r="L3080" s="11"/>
      <c r="M3080" s="11"/>
      <c r="P3080" s="4"/>
      <c r="Q3080" s="4"/>
      <c r="R3080" s="4"/>
      <c r="S3080" s="4"/>
      <c r="T3080" s="4"/>
      <c r="U3080" s="4"/>
      <c r="V3080" s="4"/>
      <c r="W3080" s="4"/>
      <c r="X3080" s="4"/>
    </row>
    <row r="3081" spans="3:24" s="3" customFormat="1">
      <c r="C3081" s="11"/>
      <c r="E3081" s="11"/>
      <c r="F3081" s="11"/>
      <c r="G3081" s="11"/>
      <c r="H3081" s="209"/>
      <c r="I3081" s="210"/>
      <c r="J3081" s="210"/>
      <c r="K3081" s="11"/>
      <c r="L3081" s="11"/>
      <c r="M3081" s="11"/>
      <c r="P3081" s="4"/>
      <c r="Q3081" s="4"/>
      <c r="R3081" s="4"/>
      <c r="S3081" s="4"/>
      <c r="T3081" s="4"/>
      <c r="U3081" s="4"/>
      <c r="V3081" s="4"/>
      <c r="W3081" s="4"/>
      <c r="X3081" s="4"/>
    </row>
    <row r="3082" spans="3:24" s="3" customFormat="1">
      <c r="C3082" s="11"/>
      <c r="E3082" s="11"/>
      <c r="F3082" s="11"/>
      <c r="G3082" s="11"/>
      <c r="H3082" s="209"/>
      <c r="I3082" s="210"/>
      <c r="J3082" s="210"/>
      <c r="K3082" s="11"/>
      <c r="L3082" s="11"/>
      <c r="M3082" s="11"/>
      <c r="P3082" s="4"/>
      <c r="Q3082" s="4"/>
      <c r="R3082" s="4"/>
      <c r="S3082" s="4"/>
      <c r="T3082" s="4"/>
      <c r="U3082" s="4"/>
      <c r="V3082" s="4"/>
      <c r="W3082" s="4"/>
      <c r="X3082" s="4"/>
    </row>
    <row r="3083" spans="3:24" s="3" customFormat="1">
      <c r="C3083" s="11"/>
      <c r="E3083" s="11"/>
      <c r="F3083" s="11"/>
      <c r="G3083" s="11"/>
      <c r="H3083" s="209"/>
      <c r="I3083" s="210"/>
      <c r="J3083" s="210"/>
      <c r="K3083" s="11"/>
      <c r="L3083" s="11"/>
      <c r="M3083" s="11"/>
      <c r="P3083" s="4"/>
      <c r="Q3083" s="4"/>
      <c r="R3083" s="4"/>
      <c r="S3083" s="4"/>
      <c r="T3083" s="4"/>
      <c r="U3083" s="4"/>
      <c r="V3083" s="4"/>
      <c r="W3083" s="4"/>
      <c r="X3083" s="4"/>
    </row>
    <row r="3084" spans="3:24" s="3" customFormat="1">
      <c r="C3084" s="11"/>
      <c r="E3084" s="11"/>
      <c r="F3084" s="11"/>
      <c r="G3084" s="11"/>
      <c r="H3084" s="209"/>
      <c r="I3084" s="210"/>
      <c r="J3084" s="210"/>
      <c r="K3084" s="11"/>
      <c r="L3084" s="11"/>
      <c r="M3084" s="11"/>
      <c r="P3084" s="4"/>
      <c r="Q3084" s="4"/>
      <c r="R3084" s="4"/>
      <c r="S3084" s="4"/>
      <c r="T3084" s="4"/>
      <c r="U3084" s="4"/>
      <c r="V3084" s="4"/>
      <c r="W3084" s="4"/>
      <c r="X3084" s="4"/>
    </row>
    <row r="3085" spans="3:24" s="3" customFormat="1">
      <c r="C3085" s="11"/>
      <c r="E3085" s="11"/>
      <c r="F3085" s="11"/>
      <c r="G3085" s="11"/>
      <c r="H3085" s="209"/>
      <c r="I3085" s="210"/>
      <c r="J3085" s="210"/>
      <c r="K3085" s="11"/>
      <c r="L3085" s="11"/>
      <c r="M3085" s="11"/>
      <c r="P3085" s="4"/>
      <c r="Q3085" s="4"/>
      <c r="R3085" s="4"/>
      <c r="S3085" s="4"/>
      <c r="T3085" s="4"/>
      <c r="U3085" s="4"/>
      <c r="V3085" s="4"/>
      <c r="W3085" s="4"/>
      <c r="X3085" s="4"/>
    </row>
    <row r="3086" spans="3:24" s="3" customFormat="1">
      <c r="C3086" s="11"/>
      <c r="E3086" s="11"/>
      <c r="F3086" s="11"/>
      <c r="G3086" s="11"/>
      <c r="H3086" s="209"/>
      <c r="I3086" s="210"/>
      <c r="J3086" s="210"/>
      <c r="K3086" s="11"/>
      <c r="L3086" s="11"/>
      <c r="M3086" s="11"/>
      <c r="P3086" s="4"/>
      <c r="Q3086" s="4"/>
      <c r="R3086" s="4"/>
      <c r="S3086" s="4"/>
      <c r="T3086" s="4"/>
      <c r="U3086" s="4"/>
      <c r="V3086" s="4"/>
      <c r="W3086" s="4"/>
      <c r="X3086" s="4"/>
    </row>
    <row r="3087" spans="3:24" s="3" customFormat="1">
      <c r="C3087" s="11"/>
      <c r="E3087" s="11"/>
      <c r="F3087" s="11"/>
      <c r="G3087" s="11"/>
      <c r="H3087" s="209"/>
      <c r="I3087" s="210"/>
      <c r="J3087" s="210"/>
      <c r="K3087" s="11"/>
      <c r="L3087" s="11"/>
      <c r="M3087" s="11"/>
      <c r="P3087" s="4"/>
      <c r="Q3087" s="4"/>
      <c r="R3087" s="4"/>
      <c r="S3087" s="4"/>
      <c r="T3087" s="4"/>
      <c r="U3087" s="4"/>
      <c r="V3087" s="4"/>
      <c r="W3087" s="4"/>
      <c r="X3087" s="4"/>
    </row>
    <row r="3088" spans="3:24" s="3" customFormat="1">
      <c r="C3088" s="11"/>
      <c r="E3088" s="11"/>
      <c r="F3088" s="11"/>
      <c r="G3088" s="11"/>
      <c r="H3088" s="209"/>
      <c r="I3088" s="210"/>
      <c r="J3088" s="210"/>
      <c r="K3088" s="11"/>
      <c r="L3088" s="11"/>
      <c r="M3088" s="11"/>
      <c r="P3088" s="4"/>
      <c r="Q3088" s="4"/>
      <c r="R3088" s="4"/>
      <c r="S3088" s="4"/>
      <c r="T3088" s="4"/>
      <c r="U3088" s="4"/>
      <c r="V3088" s="4"/>
      <c r="W3088" s="4"/>
      <c r="X3088" s="4"/>
    </row>
    <row r="3089" spans="3:24" s="3" customFormat="1">
      <c r="C3089" s="11"/>
      <c r="E3089" s="11"/>
      <c r="F3089" s="11"/>
      <c r="G3089" s="11"/>
      <c r="H3089" s="209"/>
      <c r="I3089" s="210"/>
      <c r="J3089" s="210"/>
      <c r="K3089" s="11"/>
      <c r="L3089" s="11"/>
      <c r="M3089" s="11"/>
      <c r="P3089" s="4"/>
      <c r="Q3089" s="4"/>
      <c r="R3089" s="4"/>
      <c r="S3089" s="4"/>
      <c r="T3089" s="4"/>
      <c r="U3089" s="4"/>
      <c r="V3089" s="4"/>
      <c r="W3089" s="4"/>
      <c r="X3089" s="4"/>
    </row>
    <row r="3090" spans="3:24" s="3" customFormat="1">
      <c r="C3090" s="11"/>
      <c r="E3090" s="11"/>
      <c r="F3090" s="11"/>
      <c r="G3090" s="11"/>
      <c r="H3090" s="209"/>
      <c r="I3090" s="210"/>
      <c r="J3090" s="210"/>
      <c r="K3090" s="11"/>
      <c r="L3090" s="11"/>
      <c r="M3090" s="11"/>
      <c r="P3090" s="4"/>
      <c r="Q3090" s="4"/>
      <c r="R3090" s="4"/>
      <c r="S3090" s="4"/>
      <c r="T3090" s="4"/>
      <c r="U3090" s="4"/>
      <c r="V3090" s="4"/>
      <c r="W3090" s="4"/>
      <c r="X3090" s="4"/>
    </row>
    <row r="3091" spans="3:24" s="3" customFormat="1">
      <c r="C3091" s="11"/>
      <c r="E3091" s="11"/>
      <c r="F3091" s="11"/>
      <c r="G3091" s="11"/>
      <c r="H3091" s="209"/>
      <c r="I3091" s="210"/>
      <c r="J3091" s="210"/>
      <c r="K3091" s="11"/>
      <c r="L3091" s="11"/>
      <c r="M3091" s="11"/>
      <c r="P3091" s="4"/>
      <c r="Q3091" s="4"/>
      <c r="R3091" s="4"/>
      <c r="S3091" s="4"/>
      <c r="T3091" s="4"/>
      <c r="U3091" s="4"/>
      <c r="V3091" s="4"/>
      <c r="W3091" s="4"/>
      <c r="X3091" s="4"/>
    </row>
    <row r="3092" spans="3:24" s="3" customFormat="1">
      <c r="C3092" s="11"/>
      <c r="E3092" s="11"/>
      <c r="F3092" s="11"/>
      <c r="G3092" s="11"/>
      <c r="H3092" s="209"/>
      <c r="I3092" s="210"/>
      <c r="J3092" s="210"/>
      <c r="K3092" s="11"/>
      <c r="L3092" s="11"/>
      <c r="M3092" s="11"/>
      <c r="P3092" s="4"/>
      <c r="Q3092" s="4"/>
      <c r="R3092" s="4"/>
      <c r="S3092" s="4"/>
      <c r="T3092" s="4"/>
      <c r="U3092" s="4"/>
      <c r="V3092" s="4"/>
      <c r="W3092" s="4"/>
      <c r="X3092" s="4"/>
    </row>
    <row r="3093" spans="3:24" s="3" customFormat="1">
      <c r="C3093" s="11"/>
      <c r="E3093" s="11"/>
      <c r="F3093" s="11"/>
      <c r="G3093" s="11"/>
      <c r="H3093" s="209"/>
      <c r="I3093" s="210"/>
      <c r="J3093" s="210"/>
      <c r="K3093" s="11"/>
      <c r="L3093" s="11"/>
      <c r="M3093" s="11"/>
      <c r="P3093" s="4"/>
      <c r="Q3093" s="4"/>
      <c r="R3093" s="4"/>
      <c r="S3093" s="4"/>
      <c r="T3093" s="4"/>
      <c r="U3093" s="4"/>
      <c r="V3093" s="4"/>
      <c r="W3093" s="4"/>
      <c r="X3093" s="4"/>
    </row>
    <row r="3094" spans="3:24" s="3" customFormat="1">
      <c r="C3094" s="11"/>
      <c r="E3094" s="11"/>
      <c r="F3094" s="11"/>
      <c r="G3094" s="11"/>
      <c r="H3094" s="209"/>
      <c r="I3094" s="210"/>
      <c r="J3094" s="210"/>
      <c r="K3094" s="11"/>
      <c r="L3094" s="11"/>
      <c r="M3094" s="11"/>
      <c r="P3094" s="4"/>
      <c r="Q3094" s="4"/>
      <c r="R3094" s="4"/>
      <c r="S3094" s="4"/>
      <c r="T3094" s="4"/>
      <c r="U3094" s="4"/>
      <c r="V3094" s="4"/>
      <c r="W3094" s="4"/>
      <c r="X3094" s="4"/>
    </row>
    <row r="3095" spans="3:24" s="3" customFormat="1">
      <c r="C3095" s="11"/>
      <c r="E3095" s="11"/>
      <c r="F3095" s="11"/>
      <c r="G3095" s="11"/>
      <c r="H3095" s="209"/>
      <c r="I3095" s="210"/>
      <c r="J3095" s="210"/>
      <c r="K3095" s="11"/>
      <c r="L3095" s="11"/>
      <c r="M3095" s="11"/>
      <c r="P3095" s="4"/>
      <c r="Q3095" s="4"/>
      <c r="R3095" s="4"/>
      <c r="S3095" s="4"/>
      <c r="T3095" s="4"/>
      <c r="U3095" s="4"/>
      <c r="V3095" s="4"/>
      <c r="W3095" s="4"/>
      <c r="X3095" s="4"/>
    </row>
    <row r="3096" spans="3:24" s="3" customFormat="1">
      <c r="C3096" s="11"/>
      <c r="E3096" s="11"/>
      <c r="F3096" s="11"/>
      <c r="G3096" s="11"/>
      <c r="H3096" s="209"/>
      <c r="I3096" s="210"/>
      <c r="J3096" s="210"/>
      <c r="K3096" s="11"/>
      <c r="L3096" s="11"/>
      <c r="M3096" s="11"/>
      <c r="P3096" s="4"/>
      <c r="Q3096" s="4"/>
      <c r="R3096" s="4"/>
      <c r="S3096" s="4"/>
      <c r="T3096" s="4"/>
      <c r="U3096" s="4"/>
      <c r="V3096" s="4"/>
      <c r="W3096" s="4"/>
      <c r="X3096" s="4"/>
    </row>
    <row r="3097" spans="3:24" s="3" customFormat="1">
      <c r="C3097" s="11"/>
      <c r="E3097" s="11"/>
      <c r="F3097" s="11"/>
      <c r="G3097" s="11"/>
      <c r="H3097" s="209"/>
      <c r="I3097" s="210"/>
      <c r="J3097" s="210"/>
      <c r="K3097" s="11"/>
      <c r="L3097" s="11"/>
      <c r="M3097" s="11"/>
      <c r="P3097" s="4"/>
      <c r="Q3097" s="4"/>
      <c r="R3097" s="4"/>
      <c r="S3097" s="4"/>
      <c r="T3097" s="4"/>
      <c r="U3097" s="4"/>
      <c r="V3097" s="4"/>
      <c r="W3097" s="4"/>
      <c r="X3097" s="4"/>
    </row>
    <row r="3098" spans="3:24" s="3" customFormat="1">
      <c r="C3098" s="11"/>
      <c r="E3098" s="11"/>
      <c r="F3098" s="11"/>
      <c r="G3098" s="11"/>
      <c r="H3098" s="209"/>
      <c r="I3098" s="210"/>
      <c r="J3098" s="210"/>
      <c r="K3098" s="11"/>
      <c r="L3098" s="11"/>
      <c r="M3098" s="11"/>
      <c r="P3098" s="4"/>
      <c r="Q3098" s="4"/>
      <c r="R3098" s="4"/>
      <c r="S3098" s="4"/>
      <c r="T3098" s="4"/>
      <c r="U3098" s="4"/>
      <c r="V3098" s="4"/>
      <c r="W3098" s="4"/>
      <c r="X3098" s="4"/>
    </row>
    <row r="3099" spans="3:24" s="3" customFormat="1">
      <c r="C3099" s="11"/>
      <c r="E3099" s="11"/>
      <c r="F3099" s="11"/>
      <c r="G3099" s="11"/>
      <c r="H3099" s="209"/>
      <c r="I3099" s="210"/>
      <c r="J3099" s="210"/>
      <c r="K3099" s="11"/>
      <c r="L3099" s="11"/>
      <c r="M3099" s="11"/>
      <c r="P3099" s="4"/>
      <c r="Q3099" s="4"/>
      <c r="R3099" s="4"/>
      <c r="S3099" s="4"/>
      <c r="T3099" s="4"/>
      <c r="U3099" s="4"/>
      <c r="V3099" s="4"/>
      <c r="W3099" s="4"/>
      <c r="X3099" s="4"/>
    </row>
    <row r="3100" spans="3:24" s="3" customFormat="1">
      <c r="C3100" s="11"/>
      <c r="E3100" s="11"/>
      <c r="F3100" s="11"/>
      <c r="G3100" s="11"/>
      <c r="H3100" s="209"/>
      <c r="I3100" s="210"/>
      <c r="J3100" s="210"/>
      <c r="K3100" s="11"/>
      <c r="L3100" s="11"/>
      <c r="M3100" s="11"/>
      <c r="P3100" s="4"/>
      <c r="Q3100" s="4"/>
      <c r="R3100" s="4"/>
      <c r="S3100" s="4"/>
      <c r="T3100" s="4"/>
      <c r="U3100" s="4"/>
      <c r="V3100" s="4"/>
      <c r="W3100" s="4"/>
      <c r="X3100" s="4"/>
    </row>
    <row r="3101" spans="3:24" s="3" customFormat="1">
      <c r="C3101" s="11"/>
      <c r="E3101" s="11"/>
      <c r="F3101" s="11"/>
      <c r="G3101" s="11"/>
      <c r="H3101" s="209"/>
      <c r="I3101" s="210"/>
      <c r="J3101" s="210"/>
      <c r="K3101" s="11"/>
      <c r="L3101" s="11"/>
      <c r="M3101" s="11"/>
      <c r="P3101" s="4"/>
      <c r="Q3101" s="4"/>
      <c r="R3101" s="4"/>
      <c r="S3101" s="4"/>
      <c r="T3101" s="4"/>
      <c r="U3101" s="4"/>
      <c r="V3101" s="4"/>
      <c r="W3101" s="4"/>
      <c r="X3101" s="4"/>
    </row>
    <row r="3102" spans="3:24" s="3" customFormat="1">
      <c r="C3102" s="11"/>
      <c r="E3102" s="11"/>
      <c r="F3102" s="11"/>
      <c r="G3102" s="11"/>
      <c r="H3102" s="209"/>
      <c r="I3102" s="210"/>
      <c r="J3102" s="210"/>
      <c r="K3102" s="11"/>
      <c r="L3102" s="11"/>
      <c r="M3102" s="11"/>
      <c r="P3102" s="4"/>
      <c r="Q3102" s="4"/>
      <c r="R3102" s="4"/>
      <c r="S3102" s="4"/>
      <c r="T3102" s="4"/>
      <c r="U3102" s="4"/>
      <c r="V3102" s="4"/>
      <c r="W3102" s="4"/>
      <c r="X3102" s="4"/>
    </row>
    <row r="3103" spans="3:24" s="3" customFormat="1">
      <c r="C3103" s="11"/>
      <c r="E3103" s="11"/>
      <c r="F3103" s="11"/>
      <c r="G3103" s="11"/>
      <c r="H3103" s="209"/>
      <c r="I3103" s="210"/>
      <c r="J3103" s="210"/>
      <c r="K3103" s="11"/>
      <c r="L3103" s="11"/>
      <c r="M3103" s="11"/>
      <c r="P3103" s="4"/>
      <c r="Q3103" s="4"/>
      <c r="R3103" s="4"/>
      <c r="S3103" s="4"/>
      <c r="T3103" s="4"/>
      <c r="U3103" s="4"/>
      <c r="V3103" s="4"/>
      <c r="W3103" s="4"/>
      <c r="X3103" s="4"/>
    </row>
    <row r="3104" spans="3:24" s="3" customFormat="1">
      <c r="C3104" s="11"/>
      <c r="E3104" s="11"/>
      <c r="F3104" s="11"/>
      <c r="G3104" s="11"/>
      <c r="H3104" s="209"/>
      <c r="I3104" s="210"/>
      <c r="J3104" s="210"/>
      <c r="K3104" s="11"/>
      <c r="L3104" s="11"/>
      <c r="M3104" s="11"/>
      <c r="P3104" s="4"/>
      <c r="Q3104" s="4"/>
      <c r="R3104" s="4"/>
      <c r="S3104" s="4"/>
      <c r="T3104" s="4"/>
      <c r="U3104" s="4"/>
      <c r="V3104" s="4"/>
      <c r="W3104" s="4"/>
      <c r="X3104" s="4"/>
    </row>
    <row r="3105" spans="3:24" s="3" customFormat="1">
      <c r="C3105" s="11"/>
      <c r="E3105" s="11"/>
      <c r="F3105" s="11"/>
      <c r="G3105" s="11"/>
      <c r="H3105" s="209"/>
      <c r="I3105" s="210"/>
      <c r="J3105" s="210"/>
      <c r="K3105" s="11"/>
      <c r="L3105" s="11"/>
      <c r="M3105" s="11"/>
      <c r="P3105" s="4"/>
      <c r="Q3105" s="4"/>
      <c r="R3105" s="4"/>
      <c r="S3105" s="4"/>
      <c r="T3105" s="4"/>
      <c r="U3105" s="4"/>
      <c r="V3105" s="4"/>
      <c r="W3105" s="4"/>
      <c r="X3105" s="4"/>
    </row>
    <row r="3106" spans="3:24" s="3" customFormat="1">
      <c r="C3106" s="11"/>
      <c r="E3106" s="11"/>
      <c r="F3106" s="11"/>
      <c r="G3106" s="11"/>
      <c r="H3106" s="209"/>
      <c r="I3106" s="210"/>
      <c r="J3106" s="210"/>
      <c r="K3106" s="11"/>
      <c r="L3106" s="11"/>
      <c r="M3106" s="11"/>
      <c r="P3106" s="4"/>
      <c r="Q3106" s="4"/>
      <c r="R3106" s="4"/>
      <c r="S3106" s="4"/>
      <c r="T3106" s="4"/>
      <c r="U3106" s="4"/>
      <c r="V3106" s="4"/>
      <c r="W3106" s="4"/>
      <c r="X3106" s="4"/>
    </row>
    <row r="3107" spans="3:24" s="3" customFormat="1">
      <c r="C3107" s="11"/>
      <c r="E3107" s="11"/>
      <c r="F3107" s="11"/>
      <c r="G3107" s="11"/>
      <c r="H3107" s="209"/>
      <c r="I3107" s="210"/>
      <c r="J3107" s="210"/>
      <c r="K3107" s="11"/>
      <c r="L3107" s="11"/>
      <c r="M3107" s="11"/>
      <c r="P3107" s="4"/>
      <c r="Q3107" s="4"/>
      <c r="R3107" s="4"/>
      <c r="S3107" s="4"/>
      <c r="T3107" s="4"/>
      <c r="U3107" s="4"/>
      <c r="V3107" s="4"/>
      <c r="W3107" s="4"/>
      <c r="X3107" s="4"/>
    </row>
    <row r="3108" spans="3:24" s="3" customFormat="1">
      <c r="C3108" s="11"/>
      <c r="E3108" s="11"/>
      <c r="F3108" s="11"/>
      <c r="G3108" s="11"/>
      <c r="H3108" s="209"/>
      <c r="I3108" s="210"/>
      <c r="J3108" s="210"/>
      <c r="K3108" s="11"/>
      <c r="L3108" s="11"/>
      <c r="M3108" s="11"/>
      <c r="P3108" s="4"/>
      <c r="Q3108" s="4"/>
      <c r="R3108" s="4"/>
      <c r="S3108" s="4"/>
      <c r="T3108" s="4"/>
      <c r="U3108" s="4"/>
      <c r="V3108" s="4"/>
      <c r="W3108" s="4"/>
      <c r="X3108" s="4"/>
    </row>
    <row r="3109" spans="3:24" s="3" customFormat="1">
      <c r="C3109" s="11"/>
      <c r="E3109" s="11"/>
      <c r="F3109" s="11"/>
      <c r="G3109" s="11"/>
      <c r="H3109" s="209"/>
      <c r="I3109" s="210"/>
      <c r="J3109" s="210"/>
      <c r="K3109" s="11"/>
      <c r="L3109" s="11"/>
      <c r="M3109" s="11"/>
      <c r="P3109" s="4"/>
      <c r="Q3109" s="4"/>
      <c r="R3109" s="4"/>
      <c r="S3109" s="4"/>
      <c r="T3109" s="4"/>
      <c r="U3109" s="4"/>
      <c r="V3109" s="4"/>
      <c r="W3109" s="4"/>
      <c r="X3109" s="4"/>
    </row>
    <row r="3110" spans="3:24" s="3" customFormat="1">
      <c r="C3110" s="11"/>
      <c r="E3110" s="11"/>
      <c r="F3110" s="11"/>
      <c r="G3110" s="11"/>
      <c r="H3110" s="209"/>
      <c r="I3110" s="210"/>
      <c r="J3110" s="210"/>
      <c r="K3110" s="11"/>
      <c r="L3110" s="11"/>
      <c r="M3110" s="11"/>
      <c r="P3110" s="4"/>
      <c r="Q3110" s="4"/>
      <c r="R3110" s="4"/>
      <c r="S3110" s="4"/>
      <c r="T3110" s="4"/>
      <c r="U3110" s="4"/>
      <c r="V3110" s="4"/>
      <c r="W3110" s="4"/>
      <c r="X3110" s="4"/>
    </row>
    <row r="3111" spans="3:24" s="3" customFormat="1">
      <c r="C3111" s="11"/>
      <c r="E3111" s="11"/>
      <c r="F3111" s="11"/>
      <c r="G3111" s="11"/>
      <c r="H3111" s="209"/>
      <c r="I3111" s="210"/>
      <c r="J3111" s="210"/>
      <c r="K3111" s="11"/>
      <c r="L3111" s="11"/>
      <c r="M3111" s="11"/>
      <c r="P3111" s="4"/>
      <c r="Q3111" s="4"/>
      <c r="R3111" s="4"/>
      <c r="S3111" s="4"/>
      <c r="T3111" s="4"/>
      <c r="U3111" s="4"/>
      <c r="V3111" s="4"/>
      <c r="W3111" s="4"/>
      <c r="X3111" s="4"/>
    </row>
    <row r="3112" spans="3:24" s="3" customFormat="1">
      <c r="C3112" s="11"/>
      <c r="E3112" s="11"/>
      <c r="F3112" s="11"/>
      <c r="G3112" s="11"/>
      <c r="H3112" s="209"/>
      <c r="I3112" s="210"/>
      <c r="J3112" s="210"/>
      <c r="K3112" s="11"/>
      <c r="L3112" s="11"/>
      <c r="M3112" s="11"/>
      <c r="P3112" s="4"/>
      <c r="Q3112" s="4"/>
      <c r="R3112" s="4"/>
      <c r="S3112" s="4"/>
      <c r="T3112" s="4"/>
      <c r="U3112" s="4"/>
      <c r="V3112" s="4"/>
      <c r="W3112" s="4"/>
      <c r="X3112" s="4"/>
    </row>
    <row r="3113" spans="3:24" s="3" customFormat="1">
      <c r="C3113" s="11"/>
      <c r="E3113" s="11"/>
      <c r="F3113" s="11"/>
      <c r="G3113" s="11"/>
      <c r="H3113" s="209"/>
      <c r="I3113" s="210"/>
      <c r="J3113" s="210"/>
      <c r="K3113" s="11"/>
      <c r="L3113" s="11"/>
      <c r="M3113" s="11"/>
      <c r="P3113" s="4"/>
      <c r="Q3113" s="4"/>
      <c r="R3113" s="4"/>
      <c r="S3113" s="4"/>
      <c r="T3113" s="4"/>
      <c r="U3113" s="4"/>
      <c r="V3113" s="4"/>
      <c r="W3113" s="4"/>
      <c r="X3113" s="4"/>
    </row>
    <row r="3114" spans="3:24" s="3" customFormat="1">
      <c r="C3114" s="11"/>
      <c r="E3114" s="11"/>
      <c r="F3114" s="11"/>
      <c r="G3114" s="11"/>
      <c r="H3114" s="209"/>
      <c r="I3114" s="210"/>
      <c r="J3114" s="210"/>
      <c r="K3114" s="11"/>
      <c r="L3114" s="11"/>
      <c r="M3114" s="11"/>
      <c r="P3114" s="4"/>
      <c r="Q3114" s="4"/>
      <c r="R3114" s="4"/>
      <c r="S3114" s="4"/>
      <c r="T3114" s="4"/>
      <c r="U3114" s="4"/>
      <c r="V3114" s="4"/>
      <c r="W3114" s="4"/>
      <c r="X3114" s="4"/>
    </row>
    <row r="3115" spans="3:24" s="3" customFormat="1">
      <c r="C3115" s="11"/>
      <c r="E3115" s="11"/>
      <c r="F3115" s="11"/>
      <c r="G3115" s="11"/>
      <c r="H3115" s="209"/>
      <c r="I3115" s="210"/>
      <c r="J3115" s="210"/>
      <c r="K3115" s="11"/>
      <c r="L3115" s="11"/>
      <c r="M3115" s="11"/>
      <c r="P3115" s="4"/>
      <c r="Q3115" s="4"/>
      <c r="R3115" s="4"/>
      <c r="S3115" s="4"/>
      <c r="T3115" s="4"/>
      <c r="U3115" s="4"/>
      <c r="V3115" s="4"/>
      <c r="W3115" s="4"/>
      <c r="X3115" s="4"/>
    </row>
    <row r="3116" spans="3:24" s="3" customFormat="1">
      <c r="C3116" s="11"/>
      <c r="E3116" s="11"/>
      <c r="F3116" s="11"/>
      <c r="G3116" s="11"/>
      <c r="H3116" s="209"/>
      <c r="I3116" s="210"/>
      <c r="J3116" s="210"/>
      <c r="K3116" s="11"/>
      <c r="L3116" s="11"/>
      <c r="M3116" s="11"/>
      <c r="P3116" s="4"/>
      <c r="Q3116" s="4"/>
      <c r="R3116" s="4"/>
      <c r="S3116" s="4"/>
      <c r="T3116" s="4"/>
      <c r="U3116" s="4"/>
      <c r="V3116" s="4"/>
      <c r="W3116" s="4"/>
      <c r="X3116" s="4"/>
    </row>
    <row r="3117" spans="3:24" s="3" customFormat="1">
      <c r="C3117" s="11"/>
      <c r="E3117" s="11"/>
      <c r="F3117" s="11"/>
      <c r="G3117" s="11"/>
      <c r="H3117" s="209"/>
      <c r="I3117" s="210"/>
      <c r="J3117" s="210"/>
      <c r="K3117" s="11"/>
      <c r="L3117" s="11"/>
      <c r="M3117" s="11"/>
      <c r="P3117" s="4"/>
      <c r="Q3117" s="4"/>
      <c r="R3117" s="4"/>
      <c r="S3117" s="4"/>
      <c r="T3117" s="4"/>
      <c r="U3117" s="4"/>
      <c r="V3117" s="4"/>
      <c r="W3117" s="4"/>
      <c r="X3117" s="4"/>
    </row>
    <row r="3118" spans="3:24" s="3" customFormat="1">
      <c r="C3118" s="11"/>
      <c r="E3118" s="11"/>
      <c r="F3118" s="11"/>
      <c r="G3118" s="11"/>
      <c r="H3118" s="209"/>
      <c r="I3118" s="210"/>
      <c r="J3118" s="210"/>
      <c r="K3118" s="11"/>
      <c r="L3118" s="11"/>
      <c r="M3118" s="11"/>
      <c r="P3118" s="4"/>
      <c r="Q3118" s="4"/>
      <c r="R3118" s="4"/>
      <c r="S3118" s="4"/>
      <c r="T3118" s="4"/>
      <c r="U3118" s="4"/>
      <c r="V3118" s="4"/>
      <c r="W3118" s="4"/>
      <c r="X3118" s="4"/>
    </row>
    <row r="3119" spans="3:24" s="3" customFormat="1">
      <c r="C3119" s="11"/>
      <c r="E3119" s="11"/>
      <c r="F3119" s="11"/>
      <c r="G3119" s="11"/>
      <c r="H3119" s="209"/>
      <c r="I3119" s="210"/>
      <c r="J3119" s="210"/>
      <c r="K3119" s="11"/>
      <c r="L3119" s="11"/>
      <c r="M3119" s="11"/>
      <c r="P3119" s="4"/>
      <c r="Q3119" s="4"/>
      <c r="R3119" s="4"/>
      <c r="S3119" s="4"/>
      <c r="T3119" s="4"/>
      <c r="U3119" s="4"/>
      <c r="V3119" s="4"/>
      <c r="W3119" s="4"/>
      <c r="X3119" s="4"/>
    </row>
    <row r="3120" spans="3:24" s="3" customFormat="1">
      <c r="C3120" s="11"/>
      <c r="E3120" s="11"/>
      <c r="F3120" s="11"/>
      <c r="G3120" s="11"/>
      <c r="H3120" s="209"/>
      <c r="I3120" s="210"/>
      <c r="J3120" s="210"/>
      <c r="K3120" s="11"/>
      <c r="L3120" s="11"/>
      <c r="M3120" s="11"/>
      <c r="P3120" s="4"/>
      <c r="Q3120" s="4"/>
      <c r="R3120" s="4"/>
      <c r="S3120" s="4"/>
      <c r="T3120" s="4"/>
      <c r="U3120" s="4"/>
      <c r="V3120" s="4"/>
      <c r="W3120" s="4"/>
      <c r="X3120" s="4"/>
    </row>
    <row r="3121" spans="3:24" s="3" customFormat="1">
      <c r="C3121" s="11"/>
      <c r="E3121" s="11"/>
      <c r="F3121" s="11"/>
      <c r="G3121" s="11"/>
      <c r="H3121" s="209"/>
      <c r="I3121" s="210"/>
      <c r="J3121" s="210"/>
      <c r="K3121" s="11"/>
      <c r="L3121" s="11"/>
      <c r="M3121" s="11"/>
      <c r="P3121" s="4"/>
      <c r="Q3121" s="4"/>
      <c r="R3121" s="4"/>
      <c r="S3121" s="4"/>
      <c r="T3121" s="4"/>
      <c r="U3121" s="4"/>
      <c r="V3121" s="4"/>
      <c r="W3121" s="4"/>
      <c r="X3121" s="4"/>
    </row>
    <row r="3122" spans="3:24" s="3" customFormat="1">
      <c r="C3122" s="11"/>
      <c r="E3122" s="11"/>
      <c r="F3122" s="11"/>
      <c r="G3122" s="11"/>
      <c r="H3122" s="209"/>
      <c r="I3122" s="210"/>
      <c r="J3122" s="210"/>
      <c r="K3122" s="11"/>
      <c r="L3122" s="11"/>
      <c r="M3122" s="11"/>
      <c r="P3122" s="4"/>
      <c r="Q3122" s="4"/>
      <c r="R3122" s="4"/>
      <c r="S3122" s="4"/>
      <c r="T3122" s="4"/>
      <c r="U3122" s="4"/>
      <c r="V3122" s="4"/>
      <c r="W3122" s="4"/>
      <c r="X3122" s="4"/>
    </row>
    <row r="3123" spans="3:24" s="3" customFormat="1">
      <c r="C3123" s="11"/>
      <c r="E3123" s="11"/>
      <c r="F3123" s="11"/>
      <c r="G3123" s="11"/>
      <c r="H3123" s="209"/>
      <c r="I3123" s="210"/>
      <c r="J3123" s="210"/>
      <c r="K3123" s="11"/>
      <c r="L3123" s="11"/>
      <c r="M3123" s="11"/>
      <c r="P3123" s="4"/>
      <c r="Q3123" s="4"/>
      <c r="R3123" s="4"/>
      <c r="S3123" s="4"/>
      <c r="T3123" s="4"/>
      <c r="U3123" s="4"/>
      <c r="V3123" s="4"/>
      <c r="W3123" s="4"/>
      <c r="X3123" s="4"/>
    </row>
    <row r="3124" spans="3:24" s="3" customFormat="1">
      <c r="C3124" s="11"/>
      <c r="E3124" s="11"/>
      <c r="F3124" s="11"/>
      <c r="G3124" s="11"/>
      <c r="H3124" s="209"/>
      <c r="I3124" s="210"/>
      <c r="J3124" s="210"/>
      <c r="K3124" s="11"/>
      <c r="L3124" s="11"/>
      <c r="M3124" s="11"/>
      <c r="P3124" s="4"/>
      <c r="Q3124" s="4"/>
      <c r="R3124" s="4"/>
      <c r="S3124" s="4"/>
      <c r="T3124" s="4"/>
      <c r="U3124" s="4"/>
      <c r="V3124" s="4"/>
      <c r="W3124" s="4"/>
      <c r="X3124" s="4"/>
    </row>
    <row r="3125" spans="3:24" s="3" customFormat="1">
      <c r="C3125" s="11"/>
      <c r="E3125" s="11"/>
      <c r="F3125" s="11"/>
      <c r="G3125" s="11"/>
      <c r="H3125" s="209"/>
      <c r="I3125" s="210"/>
      <c r="J3125" s="210"/>
      <c r="K3125" s="11"/>
      <c r="L3125" s="11"/>
      <c r="M3125" s="11"/>
      <c r="P3125" s="4"/>
      <c r="Q3125" s="4"/>
      <c r="R3125" s="4"/>
      <c r="S3125" s="4"/>
      <c r="T3125" s="4"/>
      <c r="U3125" s="4"/>
      <c r="V3125" s="4"/>
      <c r="W3125" s="4"/>
      <c r="X3125" s="4"/>
    </row>
    <row r="3126" spans="3:24" s="3" customFormat="1">
      <c r="C3126" s="11"/>
      <c r="E3126" s="11"/>
      <c r="F3126" s="11"/>
      <c r="G3126" s="11"/>
      <c r="H3126" s="209"/>
      <c r="I3126" s="210"/>
      <c r="J3126" s="210"/>
      <c r="K3126" s="11"/>
      <c r="L3126" s="11"/>
      <c r="M3126" s="11"/>
      <c r="P3126" s="4"/>
      <c r="Q3126" s="4"/>
      <c r="R3126" s="4"/>
      <c r="S3126" s="4"/>
      <c r="T3126" s="4"/>
      <c r="U3126" s="4"/>
      <c r="V3126" s="4"/>
      <c r="W3126" s="4"/>
      <c r="X3126" s="4"/>
    </row>
    <row r="3127" spans="3:24" s="3" customFormat="1">
      <c r="C3127" s="11"/>
      <c r="E3127" s="11"/>
      <c r="F3127" s="11"/>
      <c r="G3127" s="11"/>
      <c r="H3127" s="209"/>
      <c r="I3127" s="210"/>
      <c r="J3127" s="210"/>
      <c r="K3127" s="11"/>
      <c r="L3127" s="11"/>
      <c r="M3127" s="11"/>
      <c r="P3127" s="4"/>
      <c r="Q3127" s="4"/>
      <c r="R3127" s="4"/>
      <c r="S3127" s="4"/>
      <c r="T3127" s="4"/>
      <c r="U3127" s="4"/>
      <c r="V3127" s="4"/>
      <c r="W3127" s="4"/>
      <c r="X3127" s="4"/>
    </row>
    <row r="3128" spans="3:24" s="3" customFormat="1">
      <c r="C3128" s="11"/>
      <c r="E3128" s="11"/>
      <c r="F3128" s="11"/>
      <c r="G3128" s="11"/>
      <c r="H3128" s="209"/>
      <c r="I3128" s="210"/>
      <c r="J3128" s="210"/>
      <c r="K3128" s="11"/>
      <c r="L3128" s="11"/>
      <c r="M3128" s="11"/>
      <c r="P3128" s="4"/>
      <c r="Q3128" s="4"/>
      <c r="R3128" s="4"/>
      <c r="S3128" s="4"/>
      <c r="T3128" s="4"/>
      <c r="U3128" s="4"/>
      <c r="V3128" s="4"/>
      <c r="W3128" s="4"/>
      <c r="X3128" s="4"/>
    </row>
    <row r="3129" spans="3:24" s="3" customFormat="1">
      <c r="C3129" s="11"/>
      <c r="E3129" s="11"/>
      <c r="F3129" s="11"/>
      <c r="G3129" s="11"/>
      <c r="H3129" s="209"/>
      <c r="I3129" s="210"/>
      <c r="J3129" s="210"/>
      <c r="K3129" s="11"/>
      <c r="L3129" s="11"/>
      <c r="M3129" s="11"/>
      <c r="P3129" s="4"/>
      <c r="Q3129" s="4"/>
      <c r="R3129" s="4"/>
      <c r="S3129" s="4"/>
      <c r="T3129" s="4"/>
      <c r="U3129" s="4"/>
      <c r="V3129" s="4"/>
      <c r="W3129" s="4"/>
      <c r="X3129" s="4"/>
    </row>
    <row r="3130" spans="3:24" s="3" customFormat="1">
      <c r="C3130" s="11"/>
      <c r="E3130" s="11"/>
      <c r="F3130" s="11"/>
      <c r="G3130" s="11"/>
      <c r="H3130" s="209"/>
      <c r="I3130" s="210"/>
      <c r="J3130" s="210"/>
      <c r="K3130" s="11"/>
      <c r="L3130" s="11"/>
      <c r="M3130" s="11"/>
      <c r="P3130" s="4"/>
      <c r="Q3130" s="4"/>
      <c r="R3130" s="4"/>
      <c r="S3130" s="4"/>
      <c r="T3130" s="4"/>
      <c r="U3130" s="4"/>
      <c r="V3130" s="4"/>
      <c r="W3130" s="4"/>
      <c r="X3130" s="4"/>
    </row>
    <row r="3131" spans="3:24" s="3" customFormat="1">
      <c r="C3131" s="11"/>
      <c r="E3131" s="11"/>
      <c r="F3131" s="11"/>
      <c r="G3131" s="11"/>
      <c r="H3131" s="209"/>
      <c r="I3131" s="210"/>
      <c r="J3131" s="210"/>
      <c r="K3131" s="11"/>
      <c r="L3131" s="11"/>
      <c r="M3131" s="11"/>
      <c r="P3131" s="4"/>
      <c r="Q3131" s="4"/>
      <c r="R3131" s="4"/>
      <c r="S3131" s="4"/>
      <c r="T3131" s="4"/>
      <c r="U3131" s="4"/>
      <c r="V3131" s="4"/>
      <c r="W3131" s="4"/>
      <c r="X3131" s="4"/>
    </row>
    <row r="3132" spans="3:24" s="3" customFormat="1">
      <c r="C3132" s="11"/>
      <c r="E3132" s="11"/>
      <c r="F3132" s="11"/>
      <c r="G3132" s="11"/>
      <c r="H3132" s="209"/>
      <c r="I3132" s="210"/>
      <c r="J3132" s="210"/>
      <c r="K3132" s="11"/>
      <c r="L3132" s="11"/>
      <c r="M3132" s="11"/>
      <c r="P3132" s="4"/>
      <c r="Q3132" s="4"/>
      <c r="R3132" s="4"/>
      <c r="S3132" s="4"/>
      <c r="T3132" s="4"/>
      <c r="U3132" s="4"/>
      <c r="V3132" s="4"/>
      <c r="W3132" s="4"/>
      <c r="X3132" s="4"/>
    </row>
    <row r="3133" spans="3:24" s="3" customFormat="1">
      <c r="C3133" s="11"/>
      <c r="E3133" s="11"/>
      <c r="F3133" s="11"/>
      <c r="G3133" s="11"/>
      <c r="H3133" s="209"/>
      <c r="I3133" s="210"/>
      <c r="J3133" s="210"/>
      <c r="K3133" s="11"/>
      <c r="L3133" s="11"/>
      <c r="M3133" s="11"/>
      <c r="P3133" s="4"/>
      <c r="Q3133" s="4"/>
      <c r="R3133" s="4"/>
      <c r="S3133" s="4"/>
      <c r="T3133" s="4"/>
      <c r="U3133" s="4"/>
      <c r="V3133" s="4"/>
      <c r="W3133" s="4"/>
      <c r="X3133" s="4"/>
    </row>
    <row r="3134" spans="3:24" s="3" customFormat="1">
      <c r="C3134" s="11"/>
      <c r="E3134" s="11"/>
      <c r="F3134" s="11"/>
      <c r="G3134" s="11"/>
      <c r="H3134" s="209"/>
      <c r="I3134" s="210"/>
      <c r="J3134" s="210"/>
      <c r="K3134" s="11"/>
      <c r="L3134" s="11"/>
      <c r="M3134" s="11"/>
      <c r="P3134" s="4"/>
      <c r="Q3134" s="4"/>
      <c r="R3134" s="4"/>
      <c r="S3134" s="4"/>
      <c r="T3134" s="4"/>
      <c r="U3134" s="4"/>
      <c r="V3134" s="4"/>
      <c r="W3134" s="4"/>
      <c r="X3134" s="4"/>
    </row>
    <row r="3135" spans="3:24" s="3" customFormat="1">
      <c r="C3135" s="11"/>
      <c r="E3135" s="11"/>
      <c r="F3135" s="11"/>
      <c r="G3135" s="11"/>
      <c r="H3135" s="209"/>
      <c r="I3135" s="210"/>
      <c r="J3135" s="210"/>
      <c r="K3135" s="11"/>
      <c r="L3135" s="11"/>
      <c r="M3135" s="11"/>
      <c r="P3135" s="4"/>
      <c r="Q3135" s="4"/>
      <c r="R3135" s="4"/>
      <c r="S3135" s="4"/>
      <c r="T3135" s="4"/>
      <c r="U3135" s="4"/>
      <c r="V3135" s="4"/>
      <c r="W3135" s="4"/>
      <c r="X3135" s="4"/>
    </row>
    <row r="3136" spans="3:24" s="3" customFormat="1">
      <c r="C3136" s="11"/>
      <c r="E3136" s="11"/>
      <c r="F3136" s="11"/>
      <c r="G3136" s="11"/>
      <c r="H3136" s="209"/>
      <c r="I3136" s="210"/>
      <c r="J3136" s="210"/>
      <c r="K3136" s="11"/>
      <c r="L3136" s="11"/>
      <c r="M3136" s="11"/>
      <c r="P3136" s="4"/>
      <c r="Q3136" s="4"/>
      <c r="R3136" s="4"/>
      <c r="S3136" s="4"/>
      <c r="T3136" s="4"/>
      <c r="U3136" s="4"/>
      <c r="V3136" s="4"/>
      <c r="W3136" s="4"/>
      <c r="X3136" s="4"/>
    </row>
    <row r="3137" spans="3:24" s="3" customFormat="1">
      <c r="C3137" s="11"/>
      <c r="E3137" s="11"/>
      <c r="F3137" s="11"/>
      <c r="G3137" s="11"/>
      <c r="H3137" s="209"/>
      <c r="I3137" s="210"/>
      <c r="J3137" s="210"/>
      <c r="K3137" s="11"/>
      <c r="L3137" s="11"/>
      <c r="M3137" s="11"/>
      <c r="P3137" s="4"/>
      <c r="Q3137" s="4"/>
      <c r="R3137" s="4"/>
      <c r="S3137" s="4"/>
      <c r="T3137" s="4"/>
      <c r="U3137" s="4"/>
      <c r="V3137" s="4"/>
      <c r="W3137" s="4"/>
      <c r="X3137" s="4"/>
    </row>
    <row r="3138" spans="3:24" s="3" customFormat="1">
      <c r="C3138" s="11"/>
      <c r="E3138" s="11"/>
      <c r="F3138" s="11"/>
      <c r="G3138" s="11"/>
      <c r="H3138" s="209"/>
      <c r="I3138" s="210"/>
      <c r="J3138" s="210"/>
      <c r="K3138" s="11"/>
      <c r="L3138" s="11"/>
      <c r="M3138" s="11"/>
      <c r="P3138" s="4"/>
      <c r="Q3138" s="4"/>
      <c r="R3138" s="4"/>
      <c r="S3138" s="4"/>
      <c r="T3138" s="4"/>
      <c r="U3138" s="4"/>
      <c r="V3138" s="4"/>
      <c r="W3138" s="4"/>
      <c r="X3138" s="4"/>
    </row>
    <row r="3139" spans="3:24" s="3" customFormat="1">
      <c r="C3139" s="11"/>
      <c r="E3139" s="11"/>
      <c r="F3139" s="11"/>
      <c r="G3139" s="11"/>
      <c r="H3139" s="209"/>
      <c r="I3139" s="210"/>
      <c r="J3139" s="210"/>
      <c r="K3139" s="11"/>
      <c r="L3139" s="11"/>
      <c r="M3139" s="11"/>
      <c r="P3139" s="4"/>
      <c r="Q3139" s="4"/>
      <c r="R3139" s="4"/>
      <c r="S3139" s="4"/>
      <c r="T3139" s="4"/>
      <c r="U3139" s="4"/>
      <c r="V3139" s="4"/>
      <c r="W3139" s="4"/>
      <c r="X3139" s="4"/>
    </row>
    <row r="3140" spans="3:24" s="3" customFormat="1">
      <c r="C3140" s="11"/>
      <c r="E3140" s="11"/>
      <c r="F3140" s="11"/>
      <c r="G3140" s="11"/>
      <c r="H3140" s="209"/>
      <c r="I3140" s="210"/>
      <c r="J3140" s="210"/>
      <c r="K3140" s="11"/>
      <c r="L3140" s="11"/>
      <c r="M3140" s="11"/>
      <c r="P3140" s="4"/>
      <c r="Q3140" s="4"/>
      <c r="R3140" s="4"/>
      <c r="S3140" s="4"/>
      <c r="T3140" s="4"/>
      <c r="U3140" s="4"/>
      <c r="V3140" s="4"/>
      <c r="W3140" s="4"/>
      <c r="X3140" s="4"/>
    </row>
    <row r="3141" spans="3:24" s="3" customFormat="1">
      <c r="C3141" s="11"/>
      <c r="E3141" s="11"/>
      <c r="F3141" s="11"/>
      <c r="G3141" s="11"/>
      <c r="H3141" s="209"/>
      <c r="I3141" s="210"/>
      <c r="J3141" s="210"/>
      <c r="K3141" s="11"/>
      <c r="L3141" s="11"/>
      <c r="M3141" s="11"/>
      <c r="P3141" s="4"/>
      <c r="Q3141" s="4"/>
      <c r="R3141" s="4"/>
      <c r="S3141" s="4"/>
      <c r="T3141" s="4"/>
      <c r="U3141" s="4"/>
      <c r="V3141" s="4"/>
      <c r="W3141" s="4"/>
      <c r="X3141" s="4"/>
    </row>
    <row r="3142" spans="3:24" s="3" customFormat="1">
      <c r="C3142" s="11"/>
      <c r="E3142" s="11"/>
      <c r="F3142" s="11"/>
      <c r="G3142" s="11"/>
      <c r="H3142" s="209"/>
      <c r="I3142" s="210"/>
      <c r="J3142" s="210"/>
      <c r="K3142" s="11"/>
      <c r="L3142" s="11"/>
      <c r="M3142" s="11"/>
      <c r="P3142" s="4"/>
      <c r="Q3142" s="4"/>
      <c r="R3142" s="4"/>
      <c r="S3142" s="4"/>
      <c r="T3142" s="4"/>
      <c r="U3142" s="4"/>
      <c r="V3142" s="4"/>
      <c r="W3142" s="4"/>
      <c r="X3142" s="4"/>
    </row>
    <row r="3143" spans="3:24" s="3" customFormat="1">
      <c r="C3143" s="11"/>
      <c r="E3143" s="11"/>
      <c r="F3143" s="11"/>
      <c r="G3143" s="11"/>
      <c r="H3143" s="209"/>
      <c r="I3143" s="210"/>
      <c r="J3143" s="210"/>
      <c r="K3143" s="11"/>
      <c r="L3143" s="11"/>
      <c r="M3143" s="11"/>
      <c r="P3143" s="4"/>
      <c r="Q3143" s="4"/>
      <c r="R3143" s="4"/>
      <c r="S3143" s="4"/>
      <c r="T3143" s="4"/>
      <c r="U3143" s="4"/>
      <c r="V3143" s="4"/>
      <c r="W3143" s="4"/>
      <c r="X3143" s="4"/>
    </row>
    <row r="3144" spans="3:24" s="3" customFormat="1">
      <c r="C3144" s="11"/>
      <c r="E3144" s="11"/>
      <c r="F3144" s="11"/>
      <c r="G3144" s="11"/>
      <c r="H3144" s="209"/>
      <c r="I3144" s="210"/>
      <c r="J3144" s="210"/>
      <c r="K3144" s="11"/>
      <c r="L3144" s="11"/>
      <c r="M3144" s="11"/>
      <c r="P3144" s="4"/>
      <c r="Q3144" s="4"/>
      <c r="R3144" s="4"/>
      <c r="S3144" s="4"/>
      <c r="T3144" s="4"/>
      <c r="U3144" s="4"/>
      <c r="V3144" s="4"/>
      <c r="W3144" s="4"/>
      <c r="X3144" s="4"/>
    </row>
    <row r="3145" spans="3:24" s="3" customFormat="1">
      <c r="C3145" s="11"/>
      <c r="E3145" s="11"/>
      <c r="F3145" s="11"/>
      <c r="G3145" s="11"/>
      <c r="H3145" s="209"/>
      <c r="I3145" s="210"/>
      <c r="J3145" s="210"/>
      <c r="K3145" s="11"/>
      <c r="L3145" s="11"/>
      <c r="M3145" s="11"/>
      <c r="P3145" s="4"/>
      <c r="Q3145" s="4"/>
      <c r="R3145" s="4"/>
      <c r="S3145" s="4"/>
      <c r="T3145" s="4"/>
      <c r="U3145" s="4"/>
      <c r="V3145" s="4"/>
      <c r="W3145" s="4"/>
      <c r="X3145" s="4"/>
    </row>
    <row r="3146" spans="3:24" s="3" customFormat="1">
      <c r="C3146" s="11"/>
      <c r="E3146" s="11"/>
      <c r="F3146" s="11"/>
      <c r="G3146" s="11"/>
      <c r="H3146" s="209"/>
      <c r="I3146" s="210"/>
      <c r="J3146" s="210"/>
      <c r="K3146" s="11"/>
      <c r="L3146" s="11"/>
      <c r="M3146" s="11"/>
      <c r="P3146" s="4"/>
      <c r="Q3146" s="4"/>
      <c r="R3146" s="4"/>
      <c r="S3146" s="4"/>
      <c r="T3146" s="4"/>
      <c r="U3146" s="4"/>
      <c r="V3146" s="4"/>
      <c r="W3146" s="4"/>
      <c r="X3146" s="4"/>
    </row>
    <row r="3147" spans="3:24" s="3" customFormat="1">
      <c r="C3147" s="11"/>
      <c r="E3147" s="11"/>
      <c r="F3147" s="11"/>
      <c r="G3147" s="11"/>
      <c r="H3147" s="209"/>
      <c r="I3147" s="210"/>
      <c r="J3147" s="210"/>
      <c r="K3147" s="11"/>
      <c r="L3147" s="11"/>
      <c r="M3147" s="11"/>
      <c r="P3147" s="4"/>
      <c r="Q3147" s="4"/>
      <c r="R3147" s="4"/>
      <c r="S3147" s="4"/>
      <c r="T3147" s="4"/>
      <c r="U3147" s="4"/>
      <c r="V3147" s="4"/>
      <c r="W3147" s="4"/>
      <c r="X3147" s="4"/>
    </row>
    <row r="3148" spans="3:24" s="3" customFormat="1">
      <c r="C3148" s="11"/>
      <c r="E3148" s="11"/>
      <c r="F3148" s="11"/>
      <c r="G3148" s="11"/>
      <c r="H3148" s="209"/>
      <c r="I3148" s="210"/>
      <c r="J3148" s="210"/>
      <c r="K3148" s="11"/>
      <c r="L3148" s="11"/>
      <c r="M3148" s="11"/>
      <c r="P3148" s="4"/>
      <c r="Q3148" s="4"/>
      <c r="R3148" s="4"/>
      <c r="S3148" s="4"/>
      <c r="T3148" s="4"/>
      <c r="U3148" s="4"/>
      <c r="V3148" s="4"/>
      <c r="W3148" s="4"/>
      <c r="X3148" s="4"/>
    </row>
    <row r="3149" spans="3:24" s="3" customFormat="1">
      <c r="C3149" s="11"/>
      <c r="E3149" s="11"/>
      <c r="F3149" s="11"/>
      <c r="G3149" s="11"/>
      <c r="H3149" s="209"/>
      <c r="I3149" s="210"/>
      <c r="J3149" s="210"/>
      <c r="K3149" s="11"/>
      <c r="L3149" s="11"/>
      <c r="M3149" s="11"/>
      <c r="P3149" s="4"/>
      <c r="Q3149" s="4"/>
      <c r="R3149" s="4"/>
      <c r="S3149" s="4"/>
      <c r="T3149" s="4"/>
      <c r="U3149" s="4"/>
      <c r="V3149" s="4"/>
      <c r="W3149" s="4"/>
      <c r="X3149" s="4"/>
    </row>
    <row r="3150" spans="3:24" s="3" customFormat="1">
      <c r="C3150" s="11"/>
      <c r="E3150" s="11"/>
      <c r="F3150" s="11"/>
      <c r="G3150" s="11"/>
      <c r="H3150" s="209"/>
      <c r="I3150" s="210"/>
      <c r="J3150" s="210"/>
      <c r="K3150" s="11"/>
      <c r="L3150" s="11"/>
      <c r="M3150" s="11"/>
      <c r="P3150" s="4"/>
      <c r="Q3150" s="4"/>
      <c r="R3150" s="4"/>
      <c r="S3150" s="4"/>
      <c r="T3150" s="4"/>
      <c r="U3150" s="4"/>
      <c r="V3150" s="4"/>
      <c r="W3150" s="4"/>
      <c r="X3150" s="4"/>
    </row>
    <row r="3151" spans="3:24" s="3" customFormat="1">
      <c r="C3151" s="11"/>
      <c r="E3151" s="11"/>
      <c r="F3151" s="11"/>
      <c r="G3151" s="11"/>
      <c r="H3151" s="209"/>
      <c r="I3151" s="210"/>
      <c r="J3151" s="210"/>
      <c r="K3151" s="11"/>
      <c r="L3151" s="11"/>
      <c r="M3151" s="11"/>
      <c r="P3151" s="4"/>
      <c r="Q3151" s="4"/>
      <c r="R3151" s="4"/>
      <c r="S3151" s="4"/>
      <c r="T3151" s="4"/>
      <c r="U3151" s="4"/>
      <c r="V3151" s="4"/>
      <c r="W3151" s="4"/>
      <c r="X3151" s="4"/>
    </row>
    <row r="3152" spans="3:24" s="3" customFormat="1">
      <c r="C3152" s="11"/>
      <c r="E3152" s="11"/>
      <c r="F3152" s="11"/>
      <c r="G3152" s="11"/>
      <c r="H3152" s="209"/>
      <c r="I3152" s="210"/>
      <c r="J3152" s="210"/>
      <c r="K3152" s="11"/>
      <c r="L3152" s="11"/>
      <c r="M3152" s="11"/>
      <c r="P3152" s="4"/>
      <c r="Q3152" s="4"/>
      <c r="R3152" s="4"/>
      <c r="S3152" s="4"/>
      <c r="T3152" s="4"/>
      <c r="U3152" s="4"/>
      <c r="V3152" s="4"/>
      <c r="W3152" s="4"/>
      <c r="X3152" s="4"/>
    </row>
    <row r="3153" spans="3:24" s="3" customFormat="1">
      <c r="C3153" s="11"/>
      <c r="E3153" s="11"/>
      <c r="F3153" s="11"/>
      <c r="G3153" s="11"/>
      <c r="H3153" s="209"/>
      <c r="I3153" s="210"/>
      <c r="J3153" s="210"/>
      <c r="K3153" s="11"/>
      <c r="L3153" s="11"/>
      <c r="M3153" s="11"/>
      <c r="P3153" s="4"/>
      <c r="Q3153" s="4"/>
      <c r="R3153" s="4"/>
      <c r="S3153" s="4"/>
      <c r="T3153" s="4"/>
      <c r="U3153" s="4"/>
      <c r="V3153" s="4"/>
      <c r="W3153" s="4"/>
      <c r="X3153" s="4"/>
    </row>
    <row r="3154" spans="3:24" s="3" customFormat="1">
      <c r="C3154" s="11"/>
      <c r="E3154" s="11"/>
      <c r="F3154" s="11"/>
      <c r="G3154" s="11"/>
      <c r="H3154" s="209"/>
      <c r="I3154" s="210"/>
      <c r="J3154" s="210"/>
      <c r="K3154" s="11"/>
      <c r="L3154" s="11"/>
      <c r="M3154" s="11"/>
      <c r="P3154" s="4"/>
      <c r="Q3154" s="4"/>
      <c r="R3154" s="4"/>
      <c r="S3154" s="4"/>
      <c r="T3154" s="4"/>
      <c r="U3154" s="4"/>
      <c r="V3154" s="4"/>
      <c r="W3154" s="4"/>
      <c r="X3154" s="4"/>
    </row>
    <row r="3155" spans="3:24" s="3" customFormat="1">
      <c r="C3155" s="11"/>
      <c r="E3155" s="11"/>
      <c r="F3155" s="11"/>
      <c r="G3155" s="11"/>
      <c r="H3155" s="209"/>
      <c r="I3155" s="210"/>
      <c r="J3155" s="210"/>
      <c r="K3155" s="11"/>
      <c r="L3155" s="11"/>
      <c r="M3155" s="11"/>
      <c r="P3155" s="4"/>
      <c r="Q3155" s="4"/>
      <c r="R3155" s="4"/>
      <c r="S3155" s="4"/>
      <c r="T3155" s="4"/>
      <c r="U3155" s="4"/>
      <c r="V3155" s="4"/>
      <c r="W3155" s="4"/>
      <c r="X3155" s="4"/>
    </row>
    <row r="3156" spans="3:24" s="3" customFormat="1">
      <c r="C3156" s="11"/>
      <c r="E3156" s="11"/>
      <c r="F3156" s="11"/>
      <c r="G3156" s="11"/>
      <c r="H3156" s="209"/>
      <c r="I3156" s="210"/>
      <c r="J3156" s="210"/>
      <c r="K3156" s="11"/>
      <c r="L3156" s="11"/>
      <c r="M3156" s="11"/>
      <c r="P3156" s="4"/>
      <c r="Q3156" s="4"/>
      <c r="R3156" s="4"/>
      <c r="S3156" s="4"/>
      <c r="T3156" s="4"/>
      <c r="U3156" s="4"/>
      <c r="V3156" s="4"/>
      <c r="W3156" s="4"/>
      <c r="X3156" s="4"/>
    </row>
    <row r="3157" spans="3:24" s="3" customFormat="1">
      <c r="C3157" s="11"/>
      <c r="E3157" s="11"/>
      <c r="F3157" s="11"/>
      <c r="G3157" s="11"/>
      <c r="H3157" s="209"/>
      <c r="I3157" s="210"/>
      <c r="J3157" s="210"/>
      <c r="K3157" s="11"/>
      <c r="L3157" s="11"/>
      <c r="M3157" s="11"/>
      <c r="P3157" s="4"/>
      <c r="Q3157" s="4"/>
      <c r="R3157" s="4"/>
      <c r="S3157" s="4"/>
      <c r="T3157" s="4"/>
      <c r="U3157" s="4"/>
      <c r="V3157" s="4"/>
      <c r="W3157" s="4"/>
      <c r="X3157" s="4"/>
    </row>
    <row r="3158" spans="3:24" s="3" customFormat="1">
      <c r="C3158" s="11"/>
      <c r="E3158" s="11"/>
      <c r="F3158" s="11"/>
      <c r="G3158" s="11"/>
      <c r="H3158" s="209"/>
      <c r="I3158" s="210"/>
      <c r="J3158" s="210"/>
      <c r="K3158" s="11"/>
      <c r="L3158" s="11"/>
      <c r="M3158" s="11"/>
      <c r="P3158" s="4"/>
      <c r="Q3158" s="4"/>
      <c r="R3158" s="4"/>
      <c r="S3158" s="4"/>
      <c r="T3158" s="4"/>
      <c r="U3158" s="4"/>
      <c r="V3158" s="4"/>
      <c r="W3158" s="4"/>
      <c r="X3158" s="4"/>
    </row>
    <row r="3159" spans="3:24" s="3" customFormat="1">
      <c r="C3159" s="11"/>
      <c r="E3159" s="11"/>
      <c r="F3159" s="11"/>
      <c r="G3159" s="11"/>
      <c r="H3159" s="209"/>
      <c r="I3159" s="210"/>
      <c r="J3159" s="210"/>
      <c r="K3159" s="11"/>
      <c r="L3159" s="11"/>
      <c r="M3159" s="11"/>
      <c r="P3159" s="4"/>
      <c r="Q3159" s="4"/>
      <c r="R3159" s="4"/>
      <c r="S3159" s="4"/>
      <c r="T3159" s="4"/>
      <c r="U3159" s="4"/>
      <c r="V3159" s="4"/>
      <c r="W3159" s="4"/>
      <c r="X3159" s="4"/>
    </row>
    <row r="3160" spans="3:24" s="3" customFormat="1">
      <c r="C3160" s="11"/>
      <c r="E3160" s="11"/>
      <c r="F3160" s="11"/>
      <c r="G3160" s="11"/>
      <c r="H3160" s="209"/>
      <c r="I3160" s="210"/>
      <c r="J3160" s="210"/>
      <c r="K3160" s="11"/>
      <c r="L3160" s="11"/>
      <c r="M3160" s="11"/>
      <c r="P3160" s="4"/>
      <c r="Q3160" s="4"/>
      <c r="R3160" s="4"/>
      <c r="S3160" s="4"/>
      <c r="T3160" s="4"/>
      <c r="U3160" s="4"/>
      <c r="V3160" s="4"/>
      <c r="W3160" s="4"/>
      <c r="X3160" s="4"/>
    </row>
    <row r="3161" spans="3:24" s="3" customFormat="1">
      <c r="C3161" s="11"/>
      <c r="E3161" s="11"/>
      <c r="F3161" s="11"/>
      <c r="G3161" s="11"/>
      <c r="H3161" s="209"/>
      <c r="I3161" s="210"/>
      <c r="J3161" s="210"/>
      <c r="K3161" s="11"/>
      <c r="L3161" s="11"/>
      <c r="M3161" s="11"/>
      <c r="P3161" s="4"/>
      <c r="Q3161" s="4"/>
      <c r="R3161" s="4"/>
      <c r="S3161" s="4"/>
      <c r="T3161" s="4"/>
      <c r="U3161" s="4"/>
      <c r="V3161" s="4"/>
      <c r="W3161" s="4"/>
      <c r="X3161" s="4"/>
    </row>
    <row r="3162" spans="3:24" s="3" customFormat="1">
      <c r="C3162" s="11"/>
      <c r="E3162" s="11"/>
      <c r="F3162" s="11"/>
      <c r="G3162" s="11"/>
      <c r="H3162" s="209"/>
      <c r="I3162" s="210"/>
      <c r="J3162" s="210"/>
      <c r="K3162" s="11"/>
      <c r="L3162" s="11"/>
      <c r="M3162" s="11"/>
      <c r="P3162" s="4"/>
      <c r="Q3162" s="4"/>
      <c r="R3162" s="4"/>
      <c r="S3162" s="4"/>
      <c r="T3162" s="4"/>
      <c r="U3162" s="4"/>
      <c r="V3162" s="4"/>
      <c r="W3162" s="4"/>
      <c r="X3162" s="4"/>
    </row>
    <row r="3163" spans="3:24" s="3" customFormat="1">
      <c r="C3163" s="11"/>
      <c r="E3163" s="11"/>
      <c r="F3163" s="11"/>
      <c r="G3163" s="11"/>
      <c r="H3163" s="209"/>
      <c r="I3163" s="210"/>
      <c r="J3163" s="210"/>
      <c r="K3163" s="11"/>
      <c r="L3163" s="11"/>
      <c r="M3163" s="11"/>
      <c r="P3163" s="4"/>
      <c r="Q3163" s="4"/>
      <c r="R3163" s="4"/>
      <c r="S3163" s="4"/>
      <c r="T3163" s="4"/>
      <c r="U3163" s="4"/>
      <c r="V3163" s="4"/>
      <c r="W3163" s="4"/>
      <c r="X3163" s="4"/>
    </row>
    <row r="3164" spans="3:24" s="3" customFormat="1">
      <c r="C3164" s="11"/>
      <c r="E3164" s="11"/>
      <c r="F3164" s="11"/>
      <c r="G3164" s="11"/>
      <c r="H3164" s="209"/>
      <c r="I3164" s="210"/>
      <c r="J3164" s="210"/>
      <c r="K3164" s="11"/>
      <c r="L3164" s="11"/>
      <c r="M3164" s="11"/>
      <c r="P3164" s="4"/>
      <c r="Q3164" s="4"/>
      <c r="R3164" s="4"/>
      <c r="S3164" s="4"/>
      <c r="T3164" s="4"/>
      <c r="U3164" s="4"/>
      <c r="V3164" s="4"/>
      <c r="W3164" s="4"/>
      <c r="X3164" s="4"/>
    </row>
    <row r="3165" spans="3:24" s="3" customFormat="1">
      <c r="C3165" s="11"/>
      <c r="E3165" s="11"/>
      <c r="F3165" s="11"/>
      <c r="G3165" s="11"/>
      <c r="H3165" s="209"/>
      <c r="I3165" s="210"/>
      <c r="J3165" s="210"/>
      <c r="K3165" s="11"/>
      <c r="L3165" s="11"/>
      <c r="M3165" s="11"/>
      <c r="P3165" s="4"/>
      <c r="Q3165" s="4"/>
      <c r="R3165" s="4"/>
      <c r="S3165" s="4"/>
      <c r="T3165" s="4"/>
      <c r="U3165" s="4"/>
      <c r="V3165" s="4"/>
      <c r="W3165" s="4"/>
      <c r="X3165" s="4"/>
    </row>
    <row r="3166" spans="3:24" s="3" customFormat="1">
      <c r="C3166" s="11"/>
      <c r="E3166" s="11"/>
      <c r="F3166" s="11"/>
      <c r="G3166" s="11"/>
      <c r="H3166" s="209"/>
      <c r="I3166" s="210"/>
      <c r="J3166" s="210"/>
      <c r="K3166" s="11"/>
      <c r="L3166" s="11"/>
      <c r="M3166" s="11"/>
      <c r="P3166" s="4"/>
      <c r="Q3166" s="4"/>
      <c r="R3166" s="4"/>
      <c r="S3166" s="4"/>
      <c r="T3166" s="4"/>
      <c r="U3166" s="4"/>
      <c r="V3166" s="4"/>
      <c r="W3166" s="4"/>
      <c r="X3166" s="4"/>
    </row>
    <row r="3167" spans="3:24" s="3" customFormat="1">
      <c r="C3167" s="11"/>
      <c r="E3167" s="11"/>
      <c r="F3167" s="11"/>
      <c r="G3167" s="11"/>
      <c r="H3167" s="209"/>
      <c r="I3167" s="210"/>
      <c r="J3167" s="210"/>
      <c r="K3167" s="11"/>
      <c r="L3167" s="11"/>
      <c r="M3167" s="11"/>
      <c r="P3167" s="4"/>
      <c r="Q3167" s="4"/>
      <c r="R3167" s="4"/>
      <c r="S3167" s="4"/>
      <c r="T3167" s="4"/>
      <c r="U3167" s="4"/>
      <c r="V3167" s="4"/>
      <c r="W3167" s="4"/>
      <c r="X3167" s="4"/>
    </row>
    <row r="3168" spans="3:24" s="3" customFormat="1">
      <c r="C3168" s="11"/>
      <c r="E3168" s="11"/>
      <c r="F3168" s="11"/>
      <c r="G3168" s="11"/>
      <c r="H3168" s="209"/>
      <c r="I3168" s="210"/>
      <c r="J3168" s="210"/>
      <c r="K3168" s="11"/>
      <c r="L3168" s="11"/>
      <c r="M3168" s="11"/>
      <c r="P3168" s="4"/>
      <c r="Q3168" s="4"/>
      <c r="R3168" s="4"/>
      <c r="S3168" s="4"/>
      <c r="T3168" s="4"/>
      <c r="U3168" s="4"/>
      <c r="V3168" s="4"/>
      <c r="W3168" s="4"/>
      <c r="X3168" s="4"/>
    </row>
    <row r="3169" spans="3:24" s="3" customFormat="1">
      <c r="C3169" s="11"/>
      <c r="E3169" s="11"/>
      <c r="F3169" s="11"/>
      <c r="G3169" s="11"/>
      <c r="H3169" s="209"/>
      <c r="I3169" s="210"/>
      <c r="J3169" s="210"/>
      <c r="K3169" s="11"/>
      <c r="L3169" s="11"/>
      <c r="M3169" s="11"/>
      <c r="P3169" s="4"/>
      <c r="Q3169" s="4"/>
      <c r="R3169" s="4"/>
      <c r="S3169" s="4"/>
      <c r="T3169" s="4"/>
      <c r="U3169" s="4"/>
      <c r="V3169" s="4"/>
      <c r="W3169" s="4"/>
      <c r="X3169" s="4"/>
    </row>
    <row r="3170" spans="3:24" s="3" customFormat="1">
      <c r="C3170" s="11"/>
      <c r="E3170" s="11"/>
      <c r="F3170" s="11"/>
      <c r="G3170" s="11"/>
      <c r="H3170" s="209"/>
      <c r="I3170" s="210"/>
      <c r="J3170" s="210"/>
      <c r="K3170" s="11"/>
      <c r="L3170" s="11"/>
      <c r="M3170" s="11"/>
      <c r="P3170" s="4"/>
      <c r="Q3170" s="4"/>
      <c r="R3170" s="4"/>
      <c r="S3170" s="4"/>
      <c r="T3170" s="4"/>
      <c r="U3170" s="4"/>
      <c r="V3170" s="4"/>
      <c r="W3170" s="4"/>
      <c r="X3170" s="4"/>
    </row>
    <row r="3171" spans="3:24" s="3" customFormat="1">
      <c r="C3171" s="11"/>
      <c r="E3171" s="11"/>
      <c r="F3171" s="11"/>
      <c r="G3171" s="11"/>
      <c r="H3171" s="209"/>
      <c r="I3171" s="210"/>
      <c r="J3171" s="210"/>
      <c r="K3171" s="11"/>
      <c r="L3171" s="11"/>
      <c r="M3171" s="11"/>
      <c r="P3171" s="4"/>
      <c r="Q3171" s="4"/>
      <c r="R3171" s="4"/>
      <c r="S3171" s="4"/>
      <c r="T3171" s="4"/>
      <c r="U3171" s="4"/>
      <c r="V3171" s="4"/>
      <c r="W3171" s="4"/>
      <c r="X3171" s="4"/>
    </row>
    <row r="3172" spans="3:24" s="3" customFormat="1">
      <c r="C3172" s="11"/>
      <c r="E3172" s="11"/>
      <c r="F3172" s="11"/>
      <c r="G3172" s="11"/>
      <c r="H3172" s="209"/>
      <c r="I3172" s="210"/>
      <c r="J3172" s="210"/>
      <c r="K3172" s="11"/>
      <c r="L3172" s="11"/>
      <c r="M3172" s="11"/>
      <c r="P3172" s="4"/>
      <c r="Q3172" s="4"/>
      <c r="R3172" s="4"/>
      <c r="S3172" s="4"/>
      <c r="T3172" s="4"/>
      <c r="U3172" s="4"/>
      <c r="V3172" s="4"/>
      <c r="W3172" s="4"/>
      <c r="X3172" s="4"/>
    </row>
    <row r="3173" spans="3:24" s="3" customFormat="1">
      <c r="C3173" s="11"/>
      <c r="E3173" s="11"/>
      <c r="F3173" s="11"/>
      <c r="G3173" s="11"/>
      <c r="H3173" s="209"/>
      <c r="I3173" s="210"/>
      <c r="J3173" s="210"/>
      <c r="K3173" s="11"/>
      <c r="L3173" s="11"/>
      <c r="M3173" s="11"/>
      <c r="P3173" s="4"/>
      <c r="Q3173" s="4"/>
      <c r="R3173" s="4"/>
      <c r="S3173" s="4"/>
      <c r="T3173" s="4"/>
      <c r="U3173" s="4"/>
      <c r="V3173" s="4"/>
      <c r="W3173" s="4"/>
      <c r="X3173" s="4"/>
    </row>
    <row r="3174" spans="3:24" s="3" customFormat="1">
      <c r="C3174" s="11"/>
      <c r="E3174" s="11"/>
      <c r="F3174" s="11"/>
      <c r="G3174" s="11"/>
      <c r="H3174" s="209"/>
      <c r="I3174" s="210"/>
      <c r="J3174" s="210"/>
      <c r="K3174" s="11"/>
      <c r="L3174" s="11"/>
      <c r="M3174" s="11"/>
      <c r="P3174" s="4"/>
      <c r="Q3174" s="4"/>
      <c r="R3174" s="4"/>
      <c r="S3174" s="4"/>
      <c r="T3174" s="4"/>
      <c r="U3174" s="4"/>
      <c r="V3174" s="4"/>
      <c r="W3174" s="4"/>
      <c r="X3174" s="4"/>
    </row>
    <row r="3175" spans="3:24" s="3" customFormat="1">
      <c r="C3175" s="11"/>
      <c r="E3175" s="11"/>
      <c r="F3175" s="11"/>
      <c r="G3175" s="11"/>
      <c r="H3175" s="209"/>
      <c r="I3175" s="210"/>
      <c r="J3175" s="210"/>
      <c r="K3175" s="11"/>
      <c r="L3175" s="11"/>
      <c r="M3175" s="11"/>
      <c r="P3175" s="4"/>
      <c r="Q3175" s="4"/>
      <c r="R3175" s="4"/>
      <c r="S3175" s="4"/>
      <c r="T3175" s="4"/>
      <c r="U3175" s="4"/>
      <c r="V3175" s="4"/>
      <c r="W3175" s="4"/>
      <c r="X3175" s="4"/>
    </row>
    <row r="3176" spans="3:24" s="3" customFormat="1">
      <c r="C3176" s="11"/>
      <c r="E3176" s="11"/>
      <c r="F3176" s="11"/>
      <c r="G3176" s="11"/>
      <c r="H3176" s="209"/>
      <c r="I3176" s="210"/>
      <c r="J3176" s="210"/>
      <c r="K3176" s="11"/>
      <c r="L3176" s="11"/>
      <c r="M3176" s="11"/>
      <c r="P3176" s="4"/>
      <c r="Q3176" s="4"/>
      <c r="R3176" s="4"/>
      <c r="S3176" s="4"/>
      <c r="T3176" s="4"/>
      <c r="U3176" s="4"/>
      <c r="V3176" s="4"/>
      <c r="W3176" s="4"/>
      <c r="X3176" s="4"/>
    </row>
    <row r="3177" spans="3:24" s="3" customFormat="1">
      <c r="C3177" s="11"/>
      <c r="E3177" s="11"/>
      <c r="F3177" s="11"/>
      <c r="G3177" s="11"/>
      <c r="H3177" s="209"/>
      <c r="I3177" s="210"/>
      <c r="J3177" s="210"/>
      <c r="K3177" s="11"/>
      <c r="L3177" s="11"/>
      <c r="M3177" s="11"/>
      <c r="P3177" s="4"/>
      <c r="Q3177" s="4"/>
      <c r="R3177" s="4"/>
      <c r="S3177" s="4"/>
      <c r="T3177" s="4"/>
      <c r="U3177" s="4"/>
      <c r="V3177" s="4"/>
      <c r="W3177" s="4"/>
      <c r="X3177" s="4"/>
    </row>
    <row r="3178" spans="3:24" s="3" customFormat="1">
      <c r="C3178" s="11"/>
      <c r="E3178" s="11"/>
      <c r="F3178" s="11"/>
      <c r="G3178" s="11"/>
      <c r="H3178" s="209"/>
      <c r="I3178" s="210"/>
      <c r="J3178" s="210"/>
      <c r="K3178" s="11"/>
      <c r="L3178" s="11"/>
      <c r="M3178" s="11"/>
      <c r="P3178" s="4"/>
      <c r="Q3178" s="4"/>
      <c r="R3178" s="4"/>
      <c r="S3178" s="4"/>
      <c r="T3178" s="4"/>
      <c r="U3178" s="4"/>
      <c r="V3178" s="4"/>
      <c r="W3178" s="4"/>
      <c r="X3178" s="4"/>
    </row>
    <row r="3179" spans="3:24" s="3" customFormat="1">
      <c r="C3179" s="11"/>
      <c r="E3179" s="11"/>
      <c r="F3179" s="11"/>
      <c r="G3179" s="11"/>
      <c r="H3179" s="209"/>
      <c r="I3179" s="210"/>
      <c r="J3179" s="210"/>
      <c r="K3179" s="11"/>
      <c r="L3179" s="11"/>
      <c r="M3179" s="11"/>
      <c r="P3179" s="4"/>
      <c r="Q3179" s="4"/>
      <c r="R3179" s="4"/>
      <c r="S3179" s="4"/>
      <c r="T3179" s="4"/>
      <c r="U3179" s="4"/>
      <c r="V3179" s="4"/>
      <c r="W3179" s="4"/>
      <c r="X3179" s="4"/>
    </row>
    <row r="3180" spans="3:24" s="3" customFormat="1">
      <c r="C3180" s="11"/>
      <c r="E3180" s="11"/>
      <c r="F3180" s="11"/>
      <c r="G3180" s="11"/>
      <c r="H3180" s="209"/>
      <c r="I3180" s="210"/>
      <c r="J3180" s="210"/>
      <c r="K3180" s="11"/>
      <c r="L3180" s="11"/>
      <c r="M3180" s="11"/>
      <c r="P3180" s="4"/>
      <c r="Q3180" s="4"/>
      <c r="R3180" s="4"/>
      <c r="S3180" s="4"/>
      <c r="T3180" s="4"/>
      <c r="U3180" s="4"/>
      <c r="V3180" s="4"/>
      <c r="W3180" s="4"/>
      <c r="X3180" s="4"/>
    </row>
    <row r="3181" spans="3:24" s="3" customFormat="1">
      <c r="C3181" s="11"/>
      <c r="E3181" s="11"/>
      <c r="F3181" s="11"/>
      <c r="G3181" s="11"/>
      <c r="H3181" s="209"/>
      <c r="I3181" s="210"/>
      <c r="J3181" s="210"/>
      <c r="K3181" s="11"/>
      <c r="L3181" s="11"/>
      <c r="M3181" s="11"/>
      <c r="P3181" s="4"/>
      <c r="Q3181" s="4"/>
      <c r="R3181" s="4"/>
      <c r="S3181" s="4"/>
      <c r="T3181" s="4"/>
      <c r="U3181" s="4"/>
      <c r="V3181" s="4"/>
      <c r="W3181" s="4"/>
      <c r="X3181" s="4"/>
    </row>
    <row r="3182" spans="3:24" s="3" customFormat="1">
      <c r="C3182" s="11"/>
      <c r="E3182" s="11"/>
      <c r="F3182" s="11"/>
      <c r="G3182" s="11"/>
      <c r="H3182" s="209"/>
      <c r="I3182" s="210"/>
      <c r="J3182" s="210"/>
      <c r="K3182" s="11"/>
      <c r="L3182" s="11"/>
      <c r="M3182" s="11"/>
      <c r="P3182" s="4"/>
      <c r="Q3182" s="4"/>
      <c r="R3182" s="4"/>
      <c r="S3182" s="4"/>
      <c r="T3182" s="4"/>
      <c r="U3182" s="4"/>
      <c r="V3182" s="4"/>
      <c r="W3182" s="4"/>
      <c r="X3182" s="4"/>
    </row>
    <row r="3183" spans="3:24" s="3" customFormat="1">
      <c r="C3183" s="11"/>
      <c r="E3183" s="11"/>
      <c r="F3183" s="11"/>
      <c r="G3183" s="11"/>
      <c r="H3183" s="209"/>
      <c r="I3183" s="210"/>
      <c r="J3183" s="210"/>
      <c r="K3183" s="11"/>
      <c r="L3183" s="11"/>
      <c r="M3183" s="11"/>
      <c r="P3183" s="4"/>
      <c r="Q3183" s="4"/>
      <c r="R3183" s="4"/>
      <c r="S3183" s="4"/>
      <c r="T3183" s="4"/>
      <c r="U3183" s="4"/>
      <c r="V3183" s="4"/>
      <c r="W3183" s="4"/>
      <c r="X3183" s="4"/>
    </row>
    <row r="3184" spans="3:24" s="3" customFormat="1">
      <c r="C3184" s="11"/>
      <c r="E3184" s="11"/>
      <c r="F3184" s="11"/>
      <c r="G3184" s="11"/>
      <c r="H3184" s="209"/>
      <c r="I3184" s="210"/>
      <c r="J3184" s="210"/>
      <c r="K3184" s="11"/>
      <c r="L3184" s="11"/>
      <c r="M3184" s="11"/>
      <c r="P3184" s="4"/>
      <c r="Q3184" s="4"/>
      <c r="R3184" s="4"/>
      <c r="S3184" s="4"/>
      <c r="T3184" s="4"/>
      <c r="U3184" s="4"/>
      <c r="V3184" s="4"/>
      <c r="W3184" s="4"/>
      <c r="X3184" s="4"/>
    </row>
    <row r="3185" spans="3:24" s="3" customFormat="1">
      <c r="C3185" s="11"/>
      <c r="E3185" s="11"/>
      <c r="F3185" s="11"/>
      <c r="G3185" s="11"/>
      <c r="H3185" s="209"/>
      <c r="I3185" s="210"/>
      <c r="J3185" s="210"/>
      <c r="K3185" s="11"/>
      <c r="L3185" s="11"/>
      <c r="M3185" s="11"/>
      <c r="P3185" s="4"/>
      <c r="Q3185" s="4"/>
      <c r="R3185" s="4"/>
      <c r="S3185" s="4"/>
      <c r="T3185" s="4"/>
      <c r="U3185" s="4"/>
      <c r="V3185" s="4"/>
      <c r="W3185" s="4"/>
      <c r="X3185" s="4"/>
    </row>
    <row r="3186" spans="3:24" s="3" customFormat="1">
      <c r="C3186" s="11"/>
      <c r="E3186" s="11"/>
      <c r="F3186" s="11"/>
      <c r="G3186" s="11"/>
      <c r="H3186" s="209"/>
      <c r="I3186" s="210"/>
      <c r="J3186" s="210"/>
      <c r="K3186" s="11"/>
      <c r="L3186" s="11"/>
      <c r="M3186" s="11"/>
      <c r="P3186" s="4"/>
      <c r="Q3186" s="4"/>
      <c r="R3186" s="4"/>
      <c r="S3186" s="4"/>
      <c r="T3186" s="4"/>
      <c r="U3186" s="4"/>
      <c r="V3186" s="4"/>
      <c r="W3186" s="4"/>
      <c r="X3186" s="4"/>
    </row>
    <row r="3187" spans="3:24" s="3" customFormat="1">
      <c r="C3187" s="11"/>
      <c r="E3187" s="11"/>
      <c r="F3187" s="11"/>
      <c r="G3187" s="11"/>
      <c r="H3187" s="209"/>
      <c r="I3187" s="210"/>
      <c r="J3187" s="210"/>
      <c r="K3187" s="11"/>
      <c r="L3187" s="11"/>
      <c r="M3187" s="11"/>
      <c r="P3187" s="4"/>
      <c r="Q3187" s="4"/>
      <c r="R3187" s="4"/>
      <c r="S3187" s="4"/>
      <c r="T3187" s="4"/>
      <c r="U3187" s="4"/>
      <c r="V3187" s="4"/>
      <c r="W3187" s="4"/>
      <c r="X3187" s="4"/>
    </row>
    <row r="3188" spans="3:24" s="3" customFormat="1">
      <c r="C3188" s="11"/>
      <c r="E3188" s="11"/>
      <c r="F3188" s="11"/>
      <c r="G3188" s="11"/>
      <c r="H3188" s="209"/>
      <c r="I3188" s="210"/>
      <c r="J3188" s="210"/>
      <c r="K3188" s="11"/>
      <c r="L3188" s="11"/>
      <c r="M3188" s="11"/>
      <c r="P3188" s="4"/>
      <c r="Q3188" s="4"/>
      <c r="R3188" s="4"/>
      <c r="S3188" s="4"/>
      <c r="T3188" s="4"/>
      <c r="U3188" s="4"/>
      <c r="V3188" s="4"/>
      <c r="W3188" s="4"/>
      <c r="X3188" s="4"/>
    </row>
    <row r="3189" spans="3:24" s="3" customFormat="1">
      <c r="C3189" s="11"/>
      <c r="E3189" s="11"/>
      <c r="F3189" s="11"/>
      <c r="G3189" s="11"/>
      <c r="H3189" s="209"/>
      <c r="I3189" s="210"/>
      <c r="J3189" s="210"/>
      <c r="K3189" s="11"/>
      <c r="L3189" s="11"/>
      <c r="M3189" s="11"/>
      <c r="P3189" s="4"/>
      <c r="Q3189" s="4"/>
      <c r="R3189" s="4"/>
      <c r="S3189" s="4"/>
      <c r="T3189" s="4"/>
      <c r="U3189" s="4"/>
      <c r="V3189" s="4"/>
      <c r="W3189" s="4"/>
      <c r="X3189" s="4"/>
    </row>
    <row r="3190" spans="3:24" s="3" customFormat="1">
      <c r="C3190" s="11"/>
      <c r="E3190" s="11"/>
      <c r="F3190" s="11"/>
      <c r="G3190" s="11"/>
      <c r="H3190" s="209"/>
      <c r="I3190" s="210"/>
      <c r="J3190" s="210"/>
      <c r="K3190" s="11"/>
      <c r="L3190" s="11"/>
      <c r="M3190" s="11"/>
      <c r="P3190" s="4"/>
      <c r="Q3190" s="4"/>
      <c r="R3190" s="4"/>
      <c r="S3190" s="4"/>
      <c r="T3190" s="4"/>
      <c r="U3190" s="4"/>
      <c r="V3190" s="4"/>
      <c r="W3190" s="4"/>
      <c r="X3190" s="4"/>
    </row>
    <row r="3191" spans="3:24" s="3" customFormat="1">
      <c r="C3191" s="11"/>
      <c r="E3191" s="11"/>
      <c r="F3191" s="11"/>
      <c r="G3191" s="11"/>
      <c r="H3191" s="209"/>
      <c r="I3191" s="210"/>
      <c r="J3191" s="210"/>
      <c r="K3191" s="11"/>
      <c r="L3191" s="11"/>
      <c r="M3191" s="11"/>
      <c r="P3191" s="4"/>
      <c r="Q3191" s="4"/>
      <c r="R3191" s="4"/>
      <c r="S3191" s="4"/>
      <c r="T3191" s="4"/>
      <c r="U3191" s="4"/>
      <c r="V3191" s="4"/>
      <c r="W3191" s="4"/>
      <c r="X3191" s="4"/>
    </row>
    <row r="3192" spans="3:24" s="3" customFormat="1">
      <c r="C3192" s="11"/>
      <c r="E3192" s="11"/>
      <c r="F3192" s="11"/>
      <c r="G3192" s="11"/>
      <c r="H3192" s="209"/>
      <c r="I3192" s="210"/>
      <c r="J3192" s="210"/>
      <c r="K3192" s="11"/>
      <c r="L3192" s="11"/>
      <c r="M3192" s="11"/>
      <c r="P3192" s="4"/>
      <c r="Q3192" s="4"/>
      <c r="R3192" s="4"/>
      <c r="S3192" s="4"/>
      <c r="T3192" s="4"/>
      <c r="U3192" s="4"/>
      <c r="V3192" s="4"/>
      <c r="W3192" s="4"/>
      <c r="X3192" s="4"/>
    </row>
    <row r="3193" spans="3:24" s="3" customFormat="1">
      <c r="C3193" s="11"/>
      <c r="E3193" s="11"/>
      <c r="F3193" s="11"/>
      <c r="G3193" s="11"/>
      <c r="H3193" s="209"/>
      <c r="I3193" s="210"/>
      <c r="J3193" s="210"/>
      <c r="K3193" s="11"/>
      <c r="L3193" s="11"/>
      <c r="M3193" s="11"/>
      <c r="P3193" s="4"/>
      <c r="Q3193" s="4"/>
      <c r="R3193" s="4"/>
      <c r="S3193" s="4"/>
      <c r="T3193" s="4"/>
      <c r="U3193" s="4"/>
      <c r="V3193" s="4"/>
      <c r="W3193" s="4"/>
      <c r="X3193" s="4"/>
    </row>
    <row r="3194" spans="3:24" s="3" customFormat="1">
      <c r="C3194" s="11"/>
      <c r="E3194" s="11"/>
      <c r="F3194" s="11"/>
      <c r="G3194" s="11"/>
      <c r="H3194" s="209"/>
      <c r="I3194" s="210"/>
      <c r="J3194" s="210"/>
      <c r="K3194" s="11"/>
      <c r="L3194" s="11"/>
      <c r="M3194" s="11"/>
      <c r="P3194" s="4"/>
      <c r="Q3194" s="4"/>
      <c r="R3194" s="4"/>
      <c r="S3194" s="4"/>
      <c r="T3194" s="4"/>
      <c r="U3194" s="4"/>
      <c r="V3194" s="4"/>
      <c r="W3194" s="4"/>
      <c r="X3194" s="4"/>
    </row>
    <row r="3195" spans="3:24" s="3" customFormat="1">
      <c r="C3195" s="11"/>
      <c r="E3195" s="11"/>
      <c r="F3195" s="11"/>
      <c r="G3195" s="11"/>
      <c r="H3195" s="209"/>
      <c r="I3195" s="210"/>
      <c r="J3195" s="210"/>
      <c r="K3195" s="11"/>
      <c r="L3195" s="11"/>
      <c r="M3195" s="11"/>
      <c r="P3195" s="4"/>
      <c r="Q3195" s="4"/>
      <c r="R3195" s="4"/>
      <c r="S3195" s="4"/>
      <c r="T3195" s="4"/>
      <c r="U3195" s="4"/>
      <c r="V3195" s="4"/>
      <c r="W3195" s="4"/>
      <c r="X3195" s="4"/>
    </row>
    <row r="3196" spans="3:24" s="3" customFormat="1">
      <c r="C3196" s="11"/>
      <c r="E3196" s="11"/>
      <c r="F3196" s="11"/>
      <c r="G3196" s="11"/>
      <c r="H3196" s="209"/>
      <c r="I3196" s="210"/>
      <c r="J3196" s="210"/>
      <c r="K3196" s="11"/>
      <c r="L3196" s="11"/>
      <c r="M3196" s="11"/>
      <c r="P3196" s="4"/>
      <c r="Q3196" s="4"/>
      <c r="R3196" s="4"/>
      <c r="S3196" s="4"/>
      <c r="T3196" s="4"/>
      <c r="U3196" s="4"/>
      <c r="V3196" s="4"/>
      <c r="W3196" s="4"/>
      <c r="X3196" s="4"/>
    </row>
    <row r="3197" spans="3:24" s="3" customFormat="1">
      <c r="C3197" s="11"/>
      <c r="E3197" s="11"/>
      <c r="F3197" s="11"/>
      <c r="G3197" s="11"/>
      <c r="H3197" s="209"/>
      <c r="I3197" s="210"/>
      <c r="J3197" s="210"/>
      <c r="K3197" s="11"/>
      <c r="L3197" s="11"/>
      <c r="M3197" s="11"/>
      <c r="P3197" s="4"/>
      <c r="Q3197" s="4"/>
      <c r="R3197" s="4"/>
      <c r="S3197" s="4"/>
      <c r="T3197" s="4"/>
      <c r="U3197" s="4"/>
      <c r="V3197" s="4"/>
      <c r="W3197" s="4"/>
      <c r="X3197" s="4"/>
    </row>
    <row r="3198" spans="3:24" s="3" customFormat="1">
      <c r="C3198" s="11"/>
      <c r="E3198" s="11"/>
      <c r="F3198" s="11"/>
      <c r="G3198" s="11"/>
      <c r="H3198" s="209"/>
      <c r="I3198" s="210"/>
      <c r="J3198" s="210"/>
      <c r="K3198" s="11"/>
      <c r="L3198" s="11"/>
      <c r="M3198" s="11"/>
      <c r="P3198" s="4"/>
      <c r="Q3198" s="4"/>
      <c r="R3198" s="4"/>
      <c r="S3198" s="4"/>
      <c r="T3198" s="4"/>
      <c r="U3198" s="4"/>
      <c r="V3198" s="4"/>
      <c r="W3198" s="4"/>
      <c r="X3198" s="4"/>
    </row>
    <row r="3199" spans="3:24" s="3" customFormat="1">
      <c r="C3199" s="11"/>
      <c r="E3199" s="11"/>
      <c r="F3199" s="11"/>
      <c r="G3199" s="11"/>
      <c r="H3199" s="209"/>
      <c r="I3199" s="210"/>
      <c r="J3199" s="210"/>
      <c r="K3199" s="11"/>
      <c r="L3199" s="11"/>
      <c r="M3199" s="11"/>
      <c r="P3199" s="4"/>
      <c r="Q3199" s="4"/>
      <c r="R3199" s="4"/>
      <c r="S3199" s="4"/>
      <c r="T3199" s="4"/>
      <c r="U3199" s="4"/>
      <c r="V3199" s="4"/>
      <c r="W3199" s="4"/>
      <c r="X3199" s="4"/>
    </row>
    <row r="3200" spans="3:24" s="3" customFormat="1">
      <c r="C3200" s="11"/>
      <c r="E3200" s="11"/>
      <c r="F3200" s="11"/>
      <c r="G3200" s="11"/>
      <c r="H3200" s="209"/>
      <c r="I3200" s="210"/>
      <c r="J3200" s="210"/>
      <c r="K3200" s="11"/>
      <c r="L3200" s="11"/>
      <c r="M3200" s="11"/>
      <c r="P3200" s="4"/>
      <c r="Q3200" s="4"/>
      <c r="R3200" s="4"/>
      <c r="S3200" s="4"/>
      <c r="T3200" s="4"/>
      <c r="U3200" s="4"/>
      <c r="V3200" s="4"/>
      <c r="W3200" s="4"/>
      <c r="X3200" s="4"/>
    </row>
    <row r="3201" spans="3:24" s="3" customFormat="1">
      <c r="C3201" s="11"/>
      <c r="E3201" s="11"/>
      <c r="F3201" s="11"/>
      <c r="G3201" s="11"/>
      <c r="H3201" s="209"/>
      <c r="I3201" s="210"/>
      <c r="J3201" s="210"/>
      <c r="K3201" s="11"/>
      <c r="L3201" s="11"/>
      <c r="M3201" s="11"/>
      <c r="P3201" s="4"/>
      <c r="Q3201" s="4"/>
      <c r="R3201" s="4"/>
      <c r="S3201" s="4"/>
      <c r="T3201" s="4"/>
      <c r="U3201" s="4"/>
      <c r="V3201" s="4"/>
      <c r="W3201" s="4"/>
      <c r="X3201" s="4"/>
    </row>
    <row r="3202" spans="3:24" s="3" customFormat="1">
      <c r="C3202" s="11"/>
      <c r="E3202" s="11"/>
      <c r="F3202" s="11"/>
      <c r="G3202" s="11"/>
      <c r="H3202" s="209"/>
      <c r="I3202" s="210"/>
      <c r="J3202" s="210"/>
      <c r="K3202" s="11"/>
      <c r="L3202" s="11"/>
      <c r="M3202" s="11"/>
      <c r="P3202" s="4"/>
      <c r="Q3202" s="4"/>
      <c r="R3202" s="4"/>
      <c r="S3202" s="4"/>
      <c r="T3202" s="4"/>
      <c r="U3202" s="4"/>
      <c r="V3202" s="4"/>
      <c r="W3202" s="4"/>
      <c r="X3202" s="4"/>
    </row>
    <row r="3203" spans="3:24" s="3" customFormat="1">
      <c r="C3203" s="11"/>
      <c r="E3203" s="11"/>
      <c r="F3203" s="11"/>
      <c r="G3203" s="11"/>
      <c r="H3203" s="209"/>
      <c r="I3203" s="210"/>
      <c r="J3203" s="210"/>
      <c r="K3203" s="11"/>
      <c r="L3203" s="11"/>
      <c r="M3203" s="11"/>
      <c r="P3203" s="4"/>
      <c r="Q3203" s="4"/>
      <c r="R3203" s="4"/>
      <c r="S3203" s="4"/>
      <c r="T3203" s="4"/>
      <c r="U3203" s="4"/>
      <c r="V3203" s="4"/>
      <c r="W3203" s="4"/>
      <c r="X3203" s="4"/>
    </row>
    <row r="3204" spans="3:24" s="3" customFormat="1">
      <c r="C3204" s="11"/>
      <c r="E3204" s="11"/>
      <c r="F3204" s="11"/>
      <c r="G3204" s="11"/>
      <c r="H3204" s="209"/>
      <c r="I3204" s="210"/>
      <c r="J3204" s="210"/>
      <c r="K3204" s="11"/>
      <c r="L3204" s="11"/>
      <c r="M3204" s="11"/>
      <c r="P3204" s="4"/>
      <c r="Q3204" s="4"/>
      <c r="R3204" s="4"/>
      <c r="S3204" s="4"/>
      <c r="T3204" s="4"/>
      <c r="U3204" s="4"/>
      <c r="V3204" s="4"/>
      <c r="W3204" s="4"/>
      <c r="X3204" s="4"/>
    </row>
    <row r="3205" spans="3:24" s="3" customFormat="1">
      <c r="C3205" s="11"/>
      <c r="E3205" s="11"/>
      <c r="F3205" s="11"/>
      <c r="G3205" s="11"/>
      <c r="H3205" s="209"/>
      <c r="I3205" s="210"/>
      <c r="J3205" s="210"/>
      <c r="K3205" s="11"/>
      <c r="L3205" s="11"/>
      <c r="M3205" s="11"/>
      <c r="P3205" s="4"/>
      <c r="Q3205" s="4"/>
      <c r="R3205" s="4"/>
      <c r="S3205" s="4"/>
      <c r="T3205" s="4"/>
      <c r="U3205" s="4"/>
      <c r="V3205" s="4"/>
      <c r="W3205" s="4"/>
      <c r="X3205" s="4"/>
    </row>
    <row r="3206" spans="3:24" s="3" customFormat="1">
      <c r="C3206" s="11"/>
      <c r="E3206" s="11"/>
      <c r="F3206" s="11"/>
      <c r="G3206" s="11"/>
      <c r="H3206" s="209"/>
      <c r="I3206" s="210"/>
      <c r="J3206" s="210"/>
      <c r="K3206" s="11"/>
      <c r="L3206" s="11"/>
      <c r="M3206" s="11"/>
      <c r="P3206" s="4"/>
      <c r="Q3206" s="4"/>
      <c r="R3206" s="4"/>
      <c r="S3206" s="4"/>
      <c r="T3206" s="4"/>
      <c r="U3206" s="4"/>
      <c r="V3206" s="4"/>
      <c r="W3206" s="4"/>
      <c r="X3206" s="4"/>
    </row>
    <row r="3207" spans="3:24" s="3" customFormat="1">
      <c r="C3207" s="11"/>
      <c r="E3207" s="11"/>
      <c r="F3207" s="11"/>
      <c r="G3207" s="11"/>
      <c r="H3207" s="209"/>
      <c r="I3207" s="210"/>
      <c r="J3207" s="210"/>
      <c r="K3207" s="11"/>
      <c r="L3207" s="11"/>
      <c r="M3207" s="11"/>
      <c r="P3207" s="4"/>
      <c r="Q3207" s="4"/>
      <c r="R3207" s="4"/>
      <c r="S3207" s="4"/>
      <c r="T3207" s="4"/>
      <c r="U3207" s="4"/>
      <c r="V3207" s="4"/>
      <c r="W3207" s="4"/>
      <c r="X3207" s="4"/>
    </row>
    <row r="3208" spans="3:24" s="3" customFormat="1">
      <c r="C3208" s="11"/>
      <c r="E3208" s="11"/>
      <c r="F3208" s="11"/>
      <c r="G3208" s="11"/>
      <c r="H3208" s="209"/>
      <c r="I3208" s="210"/>
      <c r="J3208" s="210"/>
      <c r="K3208" s="11"/>
      <c r="L3208" s="11"/>
      <c r="M3208" s="11"/>
      <c r="P3208" s="4"/>
      <c r="Q3208" s="4"/>
      <c r="R3208" s="4"/>
      <c r="S3208" s="4"/>
      <c r="T3208" s="4"/>
      <c r="U3208" s="4"/>
      <c r="V3208" s="4"/>
      <c r="W3208" s="4"/>
      <c r="X3208" s="4"/>
    </row>
    <row r="3209" spans="3:24" s="3" customFormat="1">
      <c r="C3209" s="11"/>
      <c r="E3209" s="11"/>
      <c r="F3209" s="11"/>
      <c r="G3209" s="11"/>
      <c r="H3209" s="209"/>
      <c r="I3209" s="210"/>
      <c r="J3209" s="210"/>
      <c r="K3209" s="11"/>
      <c r="L3209" s="11"/>
      <c r="M3209" s="11"/>
      <c r="P3209" s="4"/>
      <c r="Q3209" s="4"/>
      <c r="R3209" s="4"/>
      <c r="S3209" s="4"/>
      <c r="T3209" s="4"/>
      <c r="U3209" s="4"/>
      <c r="V3209" s="4"/>
      <c r="W3209" s="4"/>
      <c r="X3209" s="4"/>
    </row>
    <row r="3210" spans="3:24" s="3" customFormat="1">
      <c r="C3210" s="11"/>
      <c r="E3210" s="11"/>
      <c r="F3210" s="11"/>
      <c r="G3210" s="11"/>
      <c r="H3210" s="209"/>
      <c r="I3210" s="210"/>
      <c r="J3210" s="210"/>
      <c r="K3210" s="11"/>
      <c r="L3210" s="11"/>
      <c r="M3210" s="11"/>
      <c r="P3210" s="4"/>
      <c r="Q3210" s="4"/>
      <c r="R3210" s="4"/>
      <c r="S3210" s="4"/>
      <c r="T3210" s="4"/>
      <c r="U3210" s="4"/>
      <c r="V3210" s="4"/>
      <c r="W3210" s="4"/>
      <c r="X3210" s="4"/>
    </row>
    <row r="3211" spans="3:24" s="3" customFormat="1">
      <c r="C3211" s="11"/>
      <c r="E3211" s="11"/>
      <c r="F3211" s="11"/>
      <c r="G3211" s="11"/>
      <c r="H3211" s="209"/>
      <c r="I3211" s="210"/>
      <c r="J3211" s="210"/>
      <c r="K3211" s="11"/>
      <c r="L3211" s="11"/>
      <c r="M3211" s="11"/>
      <c r="P3211" s="4"/>
      <c r="Q3211" s="4"/>
      <c r="R3211" s="4"/>
      <c r="S3211" s="4"/>
      <c r="T3211" s="4"/>
      <c r="U3211" s="4"/>
      <c r="V3211" s="4"/>
      <c r="W3211" s="4"/>
      <c r="X3211" s="4"/>
    </row>
    <row r="3212" spans="3:24" s="3" customFormat="1">
      <c r="C3212" s="11"/>
      <c r="E3212" s="11"/>
      <c r="F3212" s="11"/>
      <c r="G3212" s="11"/>
      <c r="H3212" s="209"/>
      <c r="I3212" s="210"/>
      <c r="J3212" s="210"/>
      <c r="K3212" s="11"/>
      <c r="L3212" s="11"/>
      <c r="M3212" s="11"/>
      <c r="P3212" s="4"/>
      <c r="Q3212" s="4"/>
      <c r="R3212" s="4"/>
      <c r="S3212" s="4"/>
      <c r="T3212" s="4"/>
      <c r="U3212" s="4"/>
      <c r="V3212" s="4"/>
      <c r="W3212" s="4"/>
      <c r="X3212" s="4"/>
    </row>
    <row r="3213" spans="3:24" s="3" customFormat="1">
      <c r="C3213" s="11"/>
      <c r="E3213" s="11"/>
      <c r="F3213" s="11"/>
      <c r="G3213" s="11"/>
      <c r="H3213" s="209"/>
      <c r="I3213" s="210"/>
      <c r="J3213" s="210"/>
      <c r="K3213" s="11"/>
      <c r="L3213" s="11"/>
      <c r="M3213" s="11"/>
      <c r="P3213" s="4"/>
      <c r="Q3213" s="4"/>
      <c r="R3213" s="4"/>
      <c r="S3213" s="4"/>
      <c r="T3213" s="4"/>
      <c r="U3213" s="4"/>
      <c r="V3213" s="4"/>
      <c r="W3213" s="4"/>
      <c r="X3213" s="4"/>
    </row>
    <row r="3214" spans="3:24" s="3" customFormat="1">
      <c r="C3214" s="11"/>
      <c r="E3214" s="11"/>
      <c r="F3214" s="11"/>
      <c r="G3214" s="11"/>
      <c r="H3214" s="209"/>
      <c r="I3214" s="210"/>
      <c r="J3214" s="210"/>
      <c r="K3214" s="11"/>
      <c r="L3214" s="11"/>
      <c r="M3214" s="11"/>
      <c r="P3214" s="4"/>
      <c r="Q3214" s="4"/>
      <c r="R3214" s="4"/>
      <c r="S3214" s="4"/>
      <c r="T3214" s="4"/>
      <c r="U3214" s="4"/>
      <c r="V3214" s="4"/>
      <c r="W3214" s="4"/>
      <c r="X3214" s="4"/>
    </row>
    <row r="3215" spans="3:24" s="3" customFormat="1">
      <c r="C3215" s="11"/>
      <c r="E3215" s="11"/>
      <c r="F3215" s="11"/>
      <c r="G3215" s="11"/>
      <c r="H3215" s="209"/>
      <c r="I3215" s="210"/>
      <c r="J3215" s="210"/>
      <c r="K3215" s="11"/>
      <c r="L3215" s="11"/>
      <c r="M3215" s="11"/>
      <c r="P3215" s="4"/>
      <c r="Q3215" s="4"/>
      <c r="R3215" s="4"/>
      <c r="S3215" s="4"/>
      <c r="T3215" s="4"/>
      <c r="U3215" s="4"/>
      <c r="V3215" s="4"/>
      <c r="W3215" s="4"/>
      <c r="X3215" s="4"/>
    </row>
    <row r="3216" spans="3:24" s="3" customFormat="1">
      <c r="C3216" s="11"/>
      <c r="E3216" s="11"/>
      <c r="F3216" s="11"/>
      <c r="G3216" s="11"/>
      <c r="H3216" s="209"/>
      <c r="I3216" s="210"/>
      <c r="J3216" s="210"/>
      <c r="K3216" s="11"/>
      <c r="L3216" s="11"/>
      <c r="M3216" s="11"/>
      <c r="P3216" s="4"/>
      <c r="Q3216" s="4"/>
      <c r="R3216" s="4"/>
      <c r="S3216" s="4"/>
      <c r="T3216" s="4"/>
      <c r="U3216" s="4"/>
      <c r="V3216" s="4"/>
      <c r="W3216" s="4"/>
      <c r="X3216" s="4"/>
    </row>
    <row r="3217" spans="3:24" s="3" customFormat="1">
      <c r="C3217" s="11"/>
      <c r="E3217" s="11"/>
      <c r="F3217" s="11"/>
      <c r="G3217" s="11"/>
      <c r="H3217" s="209"/>
      <c r="I3217" s="210"/>
      <c r="J3217" s="210"/>
      <c r="K3217" s="11"/>
      <c r="L3217" s="11"/>
      <c r="M3217" s="11"/>
      <c r="P3217" s="4"/>
      <c r="Q3217" s="4"/>
      <c r="R3217" s="4"/>
      <c r="S3217" s="4"/>
      <c r="T3217" s="4"/>
      <c r="U3217" s="4"/>
      <c r="V3217" s="4"/>
      <c r="W3217" s="4"/>
      <c r="X3217" s="4"/>
    </row>
    <row r="3218" spans="3:24" s="3" customFormat="1">
      <c r="C3218" s="11"/>
      <c r="E3218" s="11"/>
      <c r="F3218" s="11"/>
      <c r="G3218" s="11"/>
      <c r="H3218" s="209"/>
      <c r="I3218" s="210"/>
      <c r="J3218" s="210"/>
      <c r="K3218" s="11"/>
      <c r="L3218" s="11"/>
      <c r="M3218" s="11"/>
      <c r="P3218" s="4"/>
      <c r="Q3218" s="4"/>
      <c r="R3218" s="4"/>
      <c r="S3218" s="4"/>
      <c r="T3218" s="4"/>
      <c r="U3218" s="4"/>
      <c r="V3218" s="4"/>
      <c r="W3218" s="4"/>
      <c r="X3218" s="4"/>
    </row>
    <row r="3219" spans="3:24" s="3" customFormat="1">
      <c r="C3219" s="11"/>
      <c r="E3219" s="11"/>
      <c r="F3219" s="11"/>
      <c r="G3219" s="11"/>
      <c r="H3219" s="209"/>
      <c r="I3219" s="210"/>
      <c r="J3219" s="210"/>
      <c r="K3219" s="11"/>
      <c r="L3219" s="11"/>
      <c r="M3219" s="11"/>
      <c r="P3219" s="4"/>
      <c r="Q3219" s="4"/>
      <c r="R3219" s="4"/>
      <c r="S3219" s="4"/>
      <c r="T3219" s="4"/>
      <c r="U3219" s="4"/>
      <c r="V3219" s="4"/>
      <c r="W3219" s="4"/>
      <c r="X3219" s="4"/>
    </row>
    <row r="3220" spans="3:24" s="3" customFormat="1">
      <c r="C3220" s="11"/>
      <c r="E3220" s="11"/>
      <c r="F3220" s="11"/>
      <c r="G3220" s="11"/>
      <c r="H3220" s="209"/>
      <c r="I3220" s="210"/>
      <c r="J3220" s="210"/>
      <c r="K3220" s="11"/>
      <c r="L3220" s="11"/>
      <c r="M3220" s="11"/>
      <c r="P3220" s="4"/>
      <c r="Q3220" s="4"/>
      <c r="R3220" s="4"/>
      <c r="S3220" s="4"/>
      <c r="T3220" s="4"/>
      <c r="U3220" s="4"/>
      <c r="V3220" s="4"/>
      <c r="W3220" s="4"/>
      <c r="X3220" s="4"/>
    </row>
    <row r="3221" spans="3:24" s="3" customFormat="1">
      <c r="C3221" s="11"/>
      <c r="E3221" s="11"/>
      <c r="F3221" s="11"/>
      <c r="G3221" s="11"/>
      <c r="H3221" s="209"/>
      <c r="I3221" s="210"/>
      <c r="J3221" s="210"/>
      <c r="K3221" s="11"/>
      <c r="L3221" s="11"/>
      <c r="M3221" s="11"/>
      <c r="P3221" s="4"/>
      <c r="Q3221" s="4"/>
      <c r="R3221" s="4"/>
      <c r="S3221" s="4"/>
      <c r="T3221" s="4"/>
      <c r="U3221" s="4"/>
      <c r="V3221" s="4"/>
      <c r="W3221" s="4"/>
      <c r="X3221" s="4"/>
    </row>
    <row r="3222" spans="3:24" s="3" customFormat="1">
      <c r="C3222" s="11"/>
      <c r="E3222" s="11"/>
      <c r="F3222" s="11"/>
      <c r="G3222" s="11"/>
      <c r="H3222" s="209"/>
      <c r="I3222" s="210"/>
      <c r="J3222" s="210"/>
      <c r="K3222" s="11"/>
      <c r="L3222" s="11"/>
      <c r="M3222" s="11"/>
      <c r="P3222" s="4"/>
      <c r="Q3222" s="4"/>
      <c r="R3222" s="4"/>
      <c r="S3222" s="4"/>
      <c r="T3222" s="4"/>
      <c r="U3222" s="4"/>
      <c r="V3222" s="4"/>
      <c r="W3222" s="4"/>
      <c r="X3222" s="4"/>
    </row>
    <row r="3223" spans="3:24" s="3" customFormat="1">
      <c r="C3223" s="11"/>
      <c r="E3223" s="11"/>
      <c r="F3223" s="11"/>
      <c r="G3223" s="11"/>
      <c r="H3223" s="209"/>
      <c r="I3223" s="210"/>
      <c r="J3223" s="210"/>
      <c r="K3223" s="11"/>
      <c r="L3223" s="11"/>
      <c r="M3223" s="11"/>
      <c r="P3223" s="4"/>
      <c r="Q3223" s="4"/>
      <c r="R3223" s="4"/>
      <c r="S3223" s="4"/>
      <c r="T3223" s="4"/>
      <c r="U3223" s="4"/>
      <c r="V3223" s="4"/>
      <c r="W3223" s="4"/>
      <c r="X3223" s="4"/>
    </row>
    <row r="3224" spans="3:24" s="3" customFormat="1">
      <c r="C3224" s="11"/>
      <c r="E3224" s="11"/>
      <c r="F3224" s="11"/>
      <c r="G3224" s="11"/>
      <c r="H3224" s="209"/>
      <c r="I3224" s="210"/>
      <c r="J3224" s="210"/>
      <c r="K3224" s="11"/>
      <c r="L3224" s="11"/>
      <c r="M3224" s="11"/>
      <c r="P3224" s="4"/>
      <c r="Q3224" s="4"/>
      <c r="R3224" s="4"/>
      <c r="S3224" s="4"/>
      <c r="T3224" s="4"/>
      <c r="U3224" s="4"/>
      <c r="V3224" s="4"/>
      <c r="W3224" s="4"/>
      <c r="X3224" s="4"/>
    </row>
    <row r="3225" spans="3:24" s="3" customFormat="1">
      <c r="C3225" s="11"/>
      <c r="E3225" s="11"/>
      <c r="F3225" s="11"/>
      <c r="G3225" s="11"/>
      <c r="H3225" s="209"/>
      <c r="I3225" s="210"/>
      <c r="J3225" s="210"/>
      <c r="K3225" s="11"/>
      <c r="L3225" s="11"/>
      <c r="M3225" s="11"/>
      <c r="P3225" s="4"/>
      <c r="Q3225" s="4"/>
      <c r="R3225" s="4"/>
      <c r="S3225" s="4"/>
      <c r="T3225" s="4"/>
      <c r="U3225" s="4"/>
      <c r="V3225" s="4"/>
      <c r="W3225" s="4"/>
      <c r="X3225" s="4"/>
    </row>
    <row r="3226" spans="3:24" s="3" customFormat="1">
      <c r="C3226" s="11"/>
      <c r="E3226" s="11"/>
      <c r="F3226" s="11"/>
      <c r="G3226" s="11"/>
      <c r="H3226" s="209"/>
      <c r="I3226" s="210"/>
      <c r="J3226" s="210"/>
      <c r="K3226" s="11"/>
      <c r="L3226" s="11"/>
      <c r="M3226" s="11"/>
      <c r="P3226" s="4"/>
      <c r="Q3226" s="4"/>
      <c r="R3226" s="4"/>
      <c r="S3226" s="4"/>
      <c r="T3226" s="4"/>
      <c r="U3226" s="4"/>
      <c r="V3226" s="4"/>
      <c r="W3226" s="4"/>
      <c r="X3226" s="4"/>
    </row>
    <row r="3227" spans="3:24" s="3" customFormat="1">
      <c r="C3227" s="11"/>
      <c r="E3227" s="11"/>
      <c r="F3227" s="11"/>
      <c r="G3227" s="11"/>
      <c r="H3227" s="209"/>
      <c r="I3227" s="210"/>
      <c r="J3227" s="210"/>
      <c r="K3227" s="11"/>
      <c r="L3227" s="11"/>
      <c r="M3227" s="11"/>
      <c r="P3227" s="4"/>
      <c r="Q3227" s="4"/>
      <c r="R3227" s="4"/>
      <c r="S3227" s="4"/>
      <c r="T3227" s="4"/>
      <c r="U3227" s="4"/>
      <c r="V3227" s="4"/>
      <c r="W3227" s="4"/>
      <c r="X3227" s="4"/>
    </row>
    <row r="3228" spans="3:24" s="3" customFormat="1">
      <c r="C3228" s="11"/>
      <c r="E3228" s="11"/>
      <c r="F3228" s="11"/>
      <c r="G3228" s="11"/>
      <c r="H3228" s="209"/>
      <c r="I3228" s="210"/>
      <c r="J3228" s="210"/>
      <c r="K3228" s="11"/>
      <c r="L3228" s="11"/>
      <c r="M3228" s="11"/>
      <c r="P3228" s="4"/>
      <c r="Q3228" s="4"/>
      <c r="R3228" s="4"/>
      <c r="S3228" s="4"/>
      <c r="T3228" s="4"/>
      <c r="U3228" s="4"/>
      <c r="V3228" s="4"/>
      <c r="W3228" s="4"/>
      <c r="X3228" s="4"/>
    </row>
    <row r="3229" spans="3:24" s="3" customFormat="1">
      <c r="C3229" s="11"/>
      <c r="E3229" s="11"/>
      <c r="F3229" s="11"/>
      <c r="G3229" s="11"/>
      <c r="H3229" s="209"/>
      <c r="I3229" s="210"/>
      <c r="J3229" s="210"/>
      <c r="K3229" s="11"/>
      <c r="L3229" s="11"/>
      <c r="M3229" s="11"/>
      <c r="P3229" s="4"/>
      <c r="Q3229" s="4"/>
      <c r="R3229" s="4"/>
      <c r="S3229" s="4"/>
      <c r="T3229" s="4"/>
      <c r="U3229" s="4"/>
      <c r="V3229" s="4"/>
      <c r="W3229" s="4"/>
      <c r="X3229" s="4"/>
    </row>
    <row r="3230" spans="3:24" s="3" customFormat="1">
      <c r="C3230" s="11"/>
      <c r="E3230" s="11"/>
      <c r="F3230" s="11"/>
      <c r="G3230" s="11"/>
      <c r="H3230" s="209"/>
      <c r="I3230" s="210"/>
      <c r="J3230" s="210"/>
      <c r="K3230" s="11"/>
      <c r="L3230" s="11"/>
      <c r="M3230" s="11"/>
      <c r="P3230" s="4"/>
      <c r="Q3230" s="4"/>
      <c r="R3230" s="4"/>
      <c r="S3230" s="4"/>
      <c r="T3230" s="4"/>
      <c r="U3230" s="4"/>
      <c r="V3230" s="4"/>
      <c r="W3230" s="4"/>
      <c r="X3230" s="4"/>
    </row>
    <row r="3231" spans="3:24" s="3" customFormat="1">
      <c r="C3231" s="11"/>
      <c r="E3231" s="11"/>
      <c r="F3231" s="11"/>
      <c r="G3231" s="11"/>
      <c r="H3231" s="209"/>
      <c r="I3231" s="210"/>
      <c r="J3231" s="210"/>
      <c r="K3231" s="11"/>
      <c r="L3231" s="11"/>
      <c r="M3231" s="11"/>
      <c r="P3231" s="4"/>
      <c r="Q3231" s="4"/>
      <c r="R3231" s="4"/>
      <c r="S3231" s="4"/>
      <c r="T3231" s="4"/>
      <c r="U3231" s="4"/>
      <c r="V3231" s="4"/>
      <c r="W3231" s="4"/>
      <c r="X3231" s="4"/>
    </row>
    <row r="3232" spans="3:24" s="3" customFormat="1">
      <c r="C3232" s="11"/>
      <c r="E3232" s="11"/>
      <c r="F3232" s="11"/>
      <c r="G3232" s="11"/>
      <c r="H3232" s="209"/>
      <c r="I3232" s="210"/>
      <c r="J3232" s="210"/>
      <c r="K3232" s="11"/>
      <c r="L3232" s="11"/>
      <c r="M3232" s="11"/>
      <c r="P3232" s="4"/>
      <c r="Q3232" s="4"/>
      <c r="R3232" s="4"/>
      <c r="S3232" s="4"/>
      <c r="T3232" s="4"/>
      <c r="U3232" s="4"/>
      <c r="V3232" s="4"/>
      <c r="W3232" s="4"/>
      <c r="X3232" s="4"/>
    </row>
    <row r="3233" spans="3:24" s="3" customFormat="1">
      <c r="C3233" s="11"/>
      <c r="E3233" s="11"/>
      <c r="F3233" s="11"/>
      <c r="G3233" s="11"/>
      <c r="H3233" s="209"/>
      <c r="I3233" s="210"/>
      <c r="J3233" s="210"/>
      <c r="K3233" s="11"/>
      <c r="L3233" s="11"/>
      <c r="M3233" s="11"/>
      <c r="P3233" s="4"/>
      <c r="Q3233" s="4"/>
      <c r="R3233" s="4"/>
      <c r="S3233" s="4"/>
      <c r="T3233" s="4"/>
      <c r="U3233" s="4"/>
      <c r="V3233" s="4"/>
      <c r="W3233" s="4"/>
      <c r="X3233" s="4"/>
    </row>
    <row r="3234" spans="3:24" s="3" customFormat="1">
      <c r="C3234" s="11"/>
      <c r="E3234" s="11"/>
      <c r="F3234" s="11"/>
      <c r="G3234" s="11"/>
      <c r="H3234" s="209"/>
      <c r="I3234" s="210"/>
      <c r="J3234" s="210"/>
      <c r="K3234" s="11"/>
      <c r="L3234" s="11"/>
      <c r="M3234" s="11"/>
      <c r="P3234" s="4"/>
      <c r="Q3234" s="4"/>
      <c r="R3234" s="4"/>
      <c r="S3234" s="4"/>
      <c r="T3234" s="4"/>
      <c r="U3234" s="4"/>
      <c r="V3234" s="4"/>
      <c r="W3234" s="4"/>
      <c r="X3234" s="4"/>
    </row>
    <row r="3235" spans="3:24" s="3" customFormat="1">
      <c r="C3235" s="11"/>
      <c r="E3235" s="11"/>
      <c r="F3235" s="11"/>
      <c r="G3235" s="11"/>
      <c r="H3235" s="209"/>
      <c r="I3235" s="210"/>
      <c r="J3235" s="210"/>
      <c r="K3235" s="11"/>
      <c r="L3235" s="11"/>
      <c r="M3235" s="11"/>
      <c r="P3235" s="4"/>
      <c r="Q3235" s="4"/>
      <c r="R3235" s="4"/>
      <c r="S3235" s="4"/>
      <c r="T3235" s="4"/>
      <c r="U3235" s="4"/>
      <c r="V3235" s="4"/>
      <c r="W3235" s="4"/>
      <c r="X3235" s="4"/>
    </row>
    <row r="3236" spans="3:24" s="3" customFormat="1">
      <c r="C3236" s="11"/>
      <c r="E3236" s="11"/>
      <c r="F3236" s="11"/>
      <c r="G3236" s="11"/>
      <c r="H3236" s="209"/>
      <c r="I3236" s="210"/>
      <c r="J3236" s="210"/>
      <c r="K3236" s="11"/>
      <c r="L3236" s="11"/>
      <c r="M3236" s="11"/>
      <c r="P3236" s="4"/>
      <c r="Q3236" s="4"/>
      <c r="R3236" s="4"/>
      <c r="S3236" s="4"/>
      <c r="T3236" s="4"/>
      <c r="U3236" s="4"/>
      <c r="V3236" s="4"/>
      <c r="W3236" s="4"/>
      <c r="X3236" s="4"/>
    </row>
    <row r="3237" spans="3:24" s="3" customFormat="1">
      <c r="C3237" s="11"/>
      <c r="E3237" s="11"/>
      <c r="F3237" s="11"/>
      <c r="G3237" s="11"/>
      <c r="H3237" s="209"/>
      <c r="I3237" s="210"/>
      <c r="J3237" s="210"/>
      <c r="K3237" s="11"/>
      <c r="L3237" s="11"/>
      <c r="M3237" s="11"/>
      <c r="P3237" s="4"/>
      <c r="Q3237" s="4"/>
      <c r="R3237" s="4"/>
      <c r="S3237" s="4"/>
      <c r="T3237" s="4"/>
      <c r="U3237" s="4"/>
      <c r="V3237" s="4"/>
      <c r="W3237" s="4"/>
      <c r="X3237" s="4"/>
    </row>
    <row r="3238" spans="3:24" s="3" customFormat="1">
      <c r="C3238" s="11"/>
      <c r="E3238" s="11"/>
      <c r="F3238" s="11"/>
      <c r="G3238" s="11"/>
      <c r="H3238" s="209"/>
      <c r="I3238" s="210"/>
      <c r="J3238" s="210"/>
      <c r="K3238" s="11"/>
      <c r="L3238" s="11"/>
      <c r="M3238" s="11"/>
      <c r="P3238" s="4"/>
      <c r="Q3238" s="4"/>
      <c r="R3238" s="4"/>
      <c r="S3238" s="4"/>
      <c r="T3238" s="4"/>
      <c r="U3238" s="4"/>
      <c r="V3238" s="4"/>
      <c r="W3238" s="4"/>
      <c r="X3238" s="4"/>
    </row>
    <row r="3239" spans="3:24" s="3" customFormat="1">
      <c r="C3239" s="11"/>
      <c r="E3239" s="11"/>
      <c r="F3239" s="11"/>
      <c r="G3239" s="11"/>
      <c r="H3239" s="209"/>
      <c r="I3239" s="210"/>
      <c r="J3239" s="210"/>
      <c r="K3239" s="11"/>
      <c r="L3239" s="11"/>
      <c r="M3239" s="11"/>
      <c r="P3239" s="4"/>
      <c r="Q3239" s="4"/>
      <c r="R3239" s="4"/>
      <c r="S3239" s="4"/>
      <c r="T3239" s="4"/>
      <c r="U3239" s="4"/>
      <c r="V3239" s="4"/>
      <c r="W3239" s="4"/>
      <c r="X3239" s="4"/>
    </row>
    <row r="3240" spans="3:24" s="3" customFormat="1">
      <c r="C3240" s="11"/>
      <c r="E3240" s="11"/>
      <c r="F3240" s="11"/>
      <c r="G3240" s="11"/>
      <c r="H3240" s="209"/>
      <c r="I3240" s="210"/>
      <c r="J3240" s="210"/>
      <c r="K3240" s="11"/>
      <c r="L3240" s="11"/>
      <c r="M3240" s="11"/>
      <c r="P3240" s="4"/>
      <c r="Q3240" s="4"/>
      <c r="R3240" s="4"/>
      <c r="S3240" s="4"/>
      <c r="T3240" s="4"/>
      <c r="U3240" s="4"/>
      <c r="V3240" s="4"/>
      <c r="W3240" s="4"/>
      <c r="X3240" s="4"/>
    </row>
    <row r="3241" spans="3:24" s="3" customFormat="1">
      <c r="C3241" s="11"/>
      <c r="E3241" s="11"/>
      <c r="F3241" s="11"/>
      <c r="G3241" s="11"/>
      <c r="H3241" s="209"/>
      <c r="I3241" s="210"/>
      <c r="J3241" s="210"/>
      <c r="K3241" s="11"/>
      <c r="L3241" s="11"/>
      <c r="M3241" s="11"/>
      <c r="P3241" s="4"/>
      <c r="Q3241" s="4"/>
      <c r="R3241" s="4"/>
      <c r="S3241" s="4"/>
      <c r="T3241" s="4"/>
      <c r="U3241" s="4"/>
      <c r="V3241" s="4"/>
      <c r="W3241" s="4"/>
      <c r="X3241" s="4"/>
    </row>
    <row r="3242" spans="3:24" s="3" customFormat="1">
      <c r="C3242" s="11"/>
      <c r="E3242" s="11"/>
      <c r="F3242" s="11"/>
      <c r="G3242" s="11"/>
      <c r="H3242" s="209"/>
      <c r="I3242" s="210"/>
      <c r="J3242" s="210"/>
      <c r="K3242" s="11"/>
      <c r="L3242" s="11"/>
      <c r="M3242" s="11"/>
      <c r="P3242" s="4"/>
      <c r="Q3242" s="4"/>
      <c r="R3242" s="4"/>
      <c r="S3242" s="4"/>
      <c r="T3242" s="4"/>
      <c r="U3242" s="4"/>
      <c r="V3242" s="4"/>
      <c r="W3242" s="4"/>
      <c r="X3242" s="4"/>
    </row>
    <row r="3243" spans="3:24" s="3" customFormat="1">
      <c r="C3243" s="11"/>
      <c r="E3243" s="11"/>
      <c r="F3243" s="11"/>
      <c r="G3243" s="11"/>
      <c r="H3243" s="209"/>
      <c r="I3243" s="210"/>
      <c r="J3243" s="210"/>
      <c r="K3243" s="11"/>
      <c r="L3243" s="11"/>
      <c r="M3243" s="11"/>
      <c r="P3243" s="4"/>
      <c r="Q3243" s="4"/>
      <c r="R3243" s="4"/>
      <c r="S3243" s="4"/>
      <c r="T3243" s="4"/>
      <c r="U3243" s="4"/>
      <c r="V3243" s="4"/>
      <c r="W3243" s="4"/>
      <c r="X3243" s="4"/>
    </row>
    <row r="3244" spans="3:24" s="3" customFormat="1">
      <c r="C3244" s="11"/>
      <c r="E3244" s="11"/>
      <c r="F3244" s="11"/>
      <c r="G3244" s="11"/>
      <c r="H3244" s="209"/>
      <c r="I3244" s="210"/>
      <c r="J3244" s="210"/>
      <c r="K3244" s="11"/>
      <c r="L3244" s="11"/>
      <c r="M3244" s="11"/>
      <c r="P3244" s="4"/>
      <c r="Q3244" s="4"/>
      <c r="R3244" s="4"/>
      <c r="S3244" s="4"/>
      <c r="T3244" s="4"/>
      <c r="U3244" s="4"/>
      <c r="V3244" s="4"/>
      <c r="W3244" s="4"/>
      <c r="X3244" s="4"/>
    </row>
    <row r="3245" spans="3:24" s="3" customFormat="1">
      <c r="C3245" s="11"/>
      <c r="E3245" s="11"/>
      <c r="F3245" s="11"/>
      <c r="G3245" s="11"/>
      <c r="H3245" s="209"/>
      <c r="I3245" s="210"/>
      <c r="J3245" s="210"/>
      <c r="K3245" s="11"/>
      <c r="L3245" s="11"/>
      <c r="M3245" s="11"/>
      <c r="P3245" s="4"/>
      <c r="Q3245" s="4"/>
      <c r="R3245" s="4"/>
      <c r="S3245" s="4"/>
      <c r="T3245" s="4"/>
      <c r="U3245" s="4"/>
      <c r="V3245" s="4"/>
      <c r="W3245" s="4"/>
      <c r="X3245" s="4"/>
    </row>
    <row r="3246" spans="3:24" s="3" customFormat="1">
      <c r="C3246" s="11"/>
      <c r="E3246" s="11"/>
      <c r="F3246" s="11"/>
      <c r="G3246" s="11"/>
      <c r="H3246" s="209"/>
      <c r="I3246" s="210"/>
      <c r="J3246" s="210"/>
      <c r="K3246" s="11"/>
      <c r="L3246" s="11"/>
      <c r="M3246" s="11"/>
      <c r="P3246" s="4"/>
      <c r="Q3246" s="4"/>
      <c r="R3246" s="4"/>
      <c r="S3246" s="4"/>
      <c r="T3246" s="4"/>
      <c r="U3246" s="4"/>
      <c r="V3246" s="4"/>
      <c r="W3246" s="4"/>
      <c r="X3246" s="4"/>
    </row>
    <row r="3247" spans="3:24" s="3" customFormat="1">
      <c r="C3247" s="11"/>
      <c r="E3247" s="11"/>
      <c r="F3247" s="11"/>
      <c r="G3247" s="11"/>
      <c r="H3247" s="209"/>
      <c r="I3247" s="210"/>
      <c r="J3247" s="210"/>
      <c r="K3247" s="11"/>
      <c r="L3247" s="11"/>
      <c r="M3247" s="11"/>
      <c r="P3247" s="4"/>
      <c r="Q3247" s="4"/>
      <c r="R3247" s="4"/>
      <c r="S3247" s="4"/>
      <c r="T3247" s="4"/>
      <c r="U3247" s="4"/>
      <c r="V3247" s="4"/>
      <c r="W3247" s="4"/>
      <c r="X3247" s="4"/>
    </row>
    <row r="3248" spans="3:24" s="3" customFormat="1">
      <c r="C3248" s="11"/>
      <c r="E3248" s="11"/>
      <c r="F3248" s="11"/>
      <c r="G3248" s="11"/>
      <c r="H3248" s="209"/>
      <c r="I3248" s="210"/>
      <c r="J3248" s="210"/>
      <c r="K3248" s="11"/>
      <c r="L3248" s="11"/>
      <c r="M3248" s="11"/>
      <c r="P3248" s="4"/>
      <c r="Q3248" s="4"/>
      <c r="R3248" s="4"/>
      <c r="S3248" s="4"/>
      <c r="T3248" s="4"/>
      <c r="U3248" s="4"/>
      <c r="V3248" s="4"/>
      <c r="W3248" s="4"/>
      <c r="X3248" s="4"/>
    </row>
    <row r="3249" spans="3:24" s="3" customFormat="1">
      <c r="C3249" s="11"/>
      <c r="E3249" s="11"/>
      <c r="F3249" s="11"/>
      <c r="G3249" s="11"/>
      <c r="H3249" s="209"/>
      <c r="I3249" s="210"/>
      <c r="J3249" s="210"/>
      <c r="K3249" s="11"/>
      <c r="L3249" s="11"/>
      <c r="M3249" s="11"/>
      <c r="P3249" s="4"/>
      <c r="Q3249" s="4"/>
      <c r="R3249" s="4"/>
      <c r="S3249" s="4"/>
      <c r="T3249" s="4"/>
      <c r="U3249" s="4"/>
      <c r="V3249" s="4"/>
      <c r="W3249" s="4"/>
      <c r="X3249" s="4"/>
    </row>
    <row r="3250" spans="3:24" s="3" customFormat="1">
      <c r="C3250" s="11"/>
      <c r="E3250" s="11"/>
      <c r="F3250" s="11"/>
      <c r="G3250" s="11"/>
      <c r="H3250" s="209"/>
      <c r="I3250" s="210"/>
      <c r="J3250" s="210"/>
      <c r="K3250" s="11"/>
      <c r="L3250" s="11"/>
      <c r="M3250" s="11"/>
      <c r="P3250" s="4"/>
      <c r="Q3250" s="4"/>
      <c r="R3250" s="4"/>
      <c r="S3250" s="4"/>
      <c r="T3250" s="4"/>
      <c r="U3250" s="4"/>
      <c r="V3250" s="4"/>
      <c r="W3250" s="4"/>
      <c r="X3250" s="4"/>
    </row>
    <row r="3251" spans="3:24" s="3" customFormat="1">
      <c r="C3251" s="11"/>
      <c r="E3251" s="11"/>
      <c r="F3251" s="11"/>
      <c r="G3251" s="11"/>
      <c r="H3251" s="209"/>
      <c r="I3251" s="210"/>
      <c r="J3251" s="210"/>
      <c r="K3251" s="11"/>
      <c r="L3251" s="11"/>
      <c r="M3251" s="11"/>
      <c r="P3251" s="4"/>
      <c r="Q3251" s="4"/>
      <c r="R3251" s="4"/>
      <c r="S3251" s="4"/>
      <c r="T3251" s="4"/>
      <c r="U3251" s="4"/>
      <c r="V3251" s="4"/>
      <c r="W3251" s="4"/>
      <c r="X3251" s="4"/>
    </row>
    <row r="3252" spans="3:24" s="3" customFormat="1">
      <c r="C3252" s="11"/>
      <c r="E3252" s="11"/>
      <c r="F3252" s="11"/>
      <c r="G3252" s="11"/>
      <c r="H3252" s="209"/>
      <c r="I3252" s="210"/>
      <c r="J3252" s="210"/>
      <c r="K3252" s="11"/>
      <c r="L3252" s="11"/>
      <c r="M3252" s="11"/>
      <c r="P3252" s="4"/>
      <c r="Q3252" s="4"/>
      <c r="R3252" s="4"/>
      <c r="S3252" s="4"/>
      <c r="T3252" s="4"/>
      <c r="U3252" s="4"/>
      <c r="V3252" s="4"/>
      <c r="W3252" s="4"/>
      <c r="X3252" s="4"/>
    </row>
    <row r="3253" spans="3:24" s="3" customFormat="1">
      <c r="C3253" s="11"/>
      <c r="E3253" s="11"/>
      <c r="F3253" s="11"/>
      <c r="G3253" s="11"/>
      <c r="H3253" s="209"/>
      <c r="I3253" s="210"/>
      <c r="J3253" s="210"/>
      <c r="K3253" s="11"/>
      <c r="L3253" s="11"/>
      <c r="M3253" s="11"/>
      <c r="P3253" s="4"/>
      <c r="Q3253" s="4"/>
      <c r="R3253" s="4"/>
      <c r="S3253" s="4"/>
      <c r="T3253" s="4"/>
      <c r="U3253" s="4"/>
      <c r="V3253" s="4"/>
      <c r="W3253" s="4"/>
      <c r="X3253" s="4"/>
    </row>
    <row r="3254" spans="3:24" s="3" customFormat="1">
      <c r="C3254" s="11"/>
      <c r="E3254" s="11"/>
      <c r="F3254" s="11"/>
      <c r="G3254" s="11"/>
      <c r="H3254" s="209"/>
      <c r="I3254" s="210"/>
      <c r="J3254" s="210"/>
      <c r="K3254" s="11"/>
      <c r="L3254" s="11"/>
      <c r="M3254" s="11"/>
      <c r="P3254" s="4"/>
      <c r="Q3254" s="4"/>
      <c r="R3254" s="4"/>
      <c r="S3254" s="4"/>
      <c r="T3254" s="4"/>
      <c r="U3254" s="4"/>
      <c r="V3254" s="4"/>
      <c r="W3254" s="4"/>
      <c r="X3254" s="4"/>
    </row>
    <row r="3255" spans="3:24" s="3" customFormat="1">
      <c r="C3255" s="11"/>
      <c r="E3255" s="11"/>
      <c r="F3255" s="11"/>
      <c r="G3255" s="11"/>
      <c r="H3255" s="209"/>
      <c r="I3255" s="210"/>
      <c r="J3255" s="210"/>
      <c r="K3255" s="11"/>
      <c r="L3255" s="11"/>
      <c r="M3255" s="11"/>
      <c r="P3255" s="4"/>
      <c r="Q3255" s="4"/>
      <c r="R3255" s="4"/>
      <c r="S3255" s="4"/>
      <c r="T3255" s="4"/>
      <c r="U3255" s="4"/>
      <c r="V3255" s="4"/>
      <c r="W3255" s="4"/>
      <c r="X3255" s="4"/>
    </row>
    <row r="3256" spans="3:24" s="3" customFormat="1">
      <c r="C3256" s="11"/>
      <c r="E3256" s="11"/>
      <c r="F3256" s="11"/>
      <c r="G3256" s="11"/>
      <c r="H3256" s="209"/>
      <c r="I3256" s="210"/>
      <c r="J3256" s="210"/>
      <c r="K3256" s="11"/>
      <c r="L3256" s="11"/>
      <c r="M3256" s="11"/>
      <c r="P3256" s="4"/>
      <c r="Q3256" s="4"/>
      <c r="R3256" s="4"/>
      <c r="S3256" s="4"/>
      <c r="T3256" s="4"/>
      <c r="U3256" s="4"/>
      <c r="V3256" s="4"/>
      <c r="W3256" s="4"/>
      <c r="X3256" s="4"/>
    </row>
    <row r="3257" spans="3:24" s="3" customFormat="1">
      <c r="C3257" s="11"/>
      <c r="E3257" s="11"/>
      <c r="F3257" s="11"/>
      <c r="G3257" s="11"/>
      <c r="H3257" s="209"/>
      <c r="I3257" s="210"/>
      <c r="J3257" s="210"/>
      <c r="K3257" s="11"/>
      <c r="L3257" s="11"/>
      <c r="M3257" s="11"/>
      <c r="P3257" s="4"/>
      <c r="Q3257" s="4"/>
      <c r="R3257" s="4"/>
      <c r="S3257" s="4"/>
      <c r="T3257" s="4"/>
      <c r="U3257" s="4"/>
      <c r="V3257" s="4"/>
      <c r="W3257" s="4"/>
      <c r="X3257" s="4"/>
    </row>
    <row r="3258" spans="3:24" s="3" customFormat="1">
      <c r="C3258" s="11"/>
      <c r="E3258" s="11"/>
      <c r="F3258" s="11"/>
      <c r="G3258" s="11"/>
      <c r="H3258" s="209"/>
      <c r="I3258" s="210"/>
      <c r="J3258" s="210"/>
      <c r="K3258" s="11"/>
      <c r="L3258" s="11"/>
      <c r="M3258" s="11"/>
      <c r="P3258" s="4"/>
      <c r="Q3258" s="4"/>
      <c r="R3258" s="4"/>
      <c r="S3258" s="4"/>
      <c r="T3258" s="4"/>
      <c r="U3258" s="4"/>
      <c r="V3258" s="4"/>
      <c r="W3258" s="4"/>
      <c r="X3258" s="4"/>
    </row>
    <row r="3259" spans="3:24" s="3" customFormat="1">
      <c r="C3259" s="11"/>
      <c r="E3259" s="11"/>
      <c r="F3259" s="11"/>
      <c r="G3259" s="11"/>
      <c r="H3259" s="209"/>
      <c r="I3259" s="210"/>
      <c r="J3259" s="210"/>
      <c r="K3259" s="11"/>
      <c r="L3259" s="11"/>
      <c r="M3259" s="11"/>
      <c r="P3259" s="4"/>
      <c r="Q3259" s="4"/>
      <c r="R3259" s="4"/>
      <c r="S3259" s="4"/>
      <c r="T3259" s="4"/>
      <c r="U3259" s="4"/>
      <c r="V3259" s="4"/>
      <c r="W3259" s="4"/>
      <c r="X3259" s="4"/>
    </row>
    <row r="3260" spans="3:24" s="3" customFormat="1">
      <c r="C3260" s="11"/>
      <c r="E3260" s="11"/>
      <c r="F3260" s="11"/>
      <c r="G3260" s="11"/>
      <c r="H3260" s="209"/>
      <c r="I3260" s="210"/>
      <c r="J3260" s="210"/>
      <c r="K3260" s="11"/>
      <c r="L3260" s="11"/>
      <c r="M3260" s="11"/>
      <c r="P3260" s="4"/>
      <c r="Q3260" s="4"/>
      <c r="R3260" s="4"/>
      <c r="S3260" s="4"/>
      <c r="T3260" s="4"/>
      <c r="U3260" s="4"/>
      <c r="V3260" s="4"/>
      <c r="W3260" s="4"/>
      <c r="X3260" s="4"/>
    </row>
    <row r="3261" spans="3:24" s="3" customFormat="1">
      <c r="C3261" s="11"/>
      <c r="E3261" s="11"/>
      <c r="F3261" s="11"/>
      <c r="G3261" s="11"/>
      <c r="H3261" s="209"/>
      <c r="I3261" s="210"/>
      <c r="J3261" s="210"/>
      <c r="K3261" s="11"/>
      <c r="L3261" s="11"/>
      <c r="M3261" s="11"/>
      <c r="P3261" s="4"/>
      <c r="Q3261" s="4"/>
      <c r="R3261" s="4"/>
      <c r="S3261" s="4"/>
      <c r="T3261" s="4"/>
      <c r="U3261" s="4"/>
      <c r="V3261" s="4"/>
      <c r="W3261" s="4"/>
      <c r="X3261" s="4"/>
    </row>
    <row r="3262" spans="3:24" s="3" customFormat="1">
      <c r="C3262" s="11"/>
      <c r="E3262" s="11"/>
      <c r="F3262" s="11"/>
      <c r="G3262" s="11"/>
      <c r="H3262" s="209"/>
      <c r="I3262" s="210"/>
      <c r="J3262" s="210"/>
      <c r="K3262" s="11"/>
      <c r="L3262" s="11"/>
      <c r="M3262" s="11"/>
      <c r="P3262" s="4"/>
      <c r="Q3262" s="4"/>
      <c r="R3262" s="4"/>
      <c r="S3262" s="4"/>
      <c r="T3262" s="4"/>
      <c r="U3262" s="4"/>
      <c r="V3262" s="4"/>
      <c r="W3262" s="4"/>
      <c r="X3262" s="4"/>
    </row>
    <row r="3263" spans="3:24" s="3" customFormat="1">
      <c r="C3263" s="11"/>
      <c r="E3263" s="11"/>
      <c r="F3263" s="11"/>
      <c r="G3263" s="11"/>
      <c r="H3263" s="209"/>
      <c r="I3263" s="210"/>
      <c r="J3263" s="210"/>
      <c r="K3263" s="11"/>
      <c r="L3263" s="11"/>
      <c r="M3263" s="11"/>
      <c r="P3263" s="4"/>
      <c r="Q3263" s="4"/>
      <c r="R3263" s="4"/>
      <c r="S3263" s="4"/>
      <c r="T3263" s="4"/>
      <c r="U3263" s="4"/>
      <c r="V3263" s="4"/>
      <c r="W3263" s="4"/>
      <c r="X3263" s="4"/>
    </row>
    <row r="3264" spans="3:24" s="3" customFormat="1">
      <c r="C3264" s="11"/>
      <c r="E3264" s="11"/>
      <c r="F3264" s="11"/>
      <c r="G3264" s="11"/>
      <c r="H3264" s="209"/>
      <c r="I3264" s="210"/>
      <c r="J3264" s="210"/>
      <c r="K3264" s="11"/>
      <c r="L3264" s="11"/>
      <c r="M3264" s="11"/>
      <c r="P3264" s="4"/>
      <c r="Q3264" s="4"/>
      <c r="R3264" s="4"/>
      <c r="S3264" s="4"/>
      <c r="T3264" s="4"/>
      <c r="U3264" s="4"/>
      <c r="V3264" s="4"/>
      <c r="W3264" s="4"/>
      <c r="X3264" s="4"/>
    </row>
    <row r="3265" spans="3:24" s="3" customFormat="1">
      <c r="C3265" s="11"/>
      <c r="E3265" s="11"/>
      <c r="F3265" s="11"/>
      <c r="G3265" s="11"/>
      <c r="H3265" s="209"/>
      <c r="I3265" s="210"/>
      <c r="J3265" s="210"/>
      <c r="K3265" s="11"/>
      <c r="L3265" s="11"/>
      <c r="M3265" s="11"/>
      <c r="P3265" s="4"/>
      <c r="Q3265" s="4"/>
      <c r="R3265" s="4"/>
      <c r="S3265" s="4"/>
      <c r="T3265" s="4"/>
      <c r="U3265" s="4"/>
      <c r="V3265" s="4"/>
      <c r="W3265" s="4"/>
      <c r="X3265" s="4"/>
    </row>
    <row r="3266" spans="3:24" s="3" customFormat="1">
      <c r="C3266" s="11"/>
      <c r="E3266" s="11"/>
      <c r="F3266" s="11"/>
      <c r="G3266" s="11"/>
      <c r="H3266" s="209"/>
      <c r="I3266" s="210"/>
      <c r="J3266" s="210"/>
      <c r="K3266" s="11"/>
      <c r="L3266" s="11"/>
      <c r="M3266" s="11"/>
      <c r="P3266" s="4"/>
      <c r="Q3266" s="4"/>
      <c r="R3266" s="4"/>
      <c r="S3266" s="4"/>
      <c r="T3266" s="4"/>
      <c r="U3266" s="4"/>
      <c r="V3266" s="4"/>
      <c r="W3266" s="4"/>
      <c r="X3266" s="4"/>
    </row>
    <row r="3267" spans="3:24" s="3" customFormat="1">
      <c r="C3267" s="11"/>
      <c r="E3267" s="11"/>
      <c r="F3267" s="11"/>
      <c r="G3267" s="11"/>
      <c r="H3267" s="209"/>
      <c r="I3267" s="210"/>
      <c r="J3267" s="210"/>
      <c r="K3267" s="11"/>
      <c r="L3267" s="11"/>
      <c r="M3267" s="11"/>
      <c r="P3267" s="4"/>
      <c r="Q3267" s="4"/>
      <c r="R3267" s="4"/>
      <c r="S3267" s="4"/>
      <c r="T3267" s="4"/>
      <c r="U3267" s="4"/>
      <c r="V3267" s="4"/>
      <c r="W3267" s="4"/>
      <c r="X3267" s="4"/>
    </row>
    <row r="3268" spans="3:24" s="3" customFormat="1">
      <c r="C3268" s="11"/>
      <c r="E3268" s="11"/>
      <c r="F3268" s="11"/>
      <c r="G3268" s="11"/>
      <c r="H3268" s="209"/>
      <c r="I3268" s="210"/>
      <c r="J3268" s="210"/>
      <c r="K3268" s="11"/>
      <c r="L3268" s="11"/>
      <c r="M3268" s="11"/>
      <c r="P3268" s="4"/>
      <c r="Q3268" s="4"/>
      <c r="R3268" s="4"/>
      <c r="S3268" s="4"/>
      <c r="T3268" s="4"/>
      <c r="U3268" s="4"/>
      <c r="V3268" s="4"/>
      <c r="W3268" s="4"/>
      <c r="X3268" s="4"/>
    </row>
    <row r="3269" spans="3:24" s="3" customFormat="1">
      <c r="C3269" s="11"/>
      <c r="E3269" s="11"/>
      <c r="F3269" s="11"/>
      <c r="G3269" s="11"/>
      <c r="H3269" s="209"/>
      <c r="I3269" s="210"/>
      <c r="J3269" s="210"/>
      <c r="K3269" s="11"/>
      <c r="L3269" s="11"/>
      <c r="M3269" s="11"/>
      <c r="P3269" s="4"/>
      <c r="Q3269" s="4"/>
      <c r="R3269" s="4"/>
      <c r="S3269" s="4"/>
      <c r="T3269" s="4"/>
      <c r="U3269" s="4"/>
      <c r="V3269" s="4"/>
      <c r="W3269" s="4"/>
      <c r="X3269" s="4"/>
    </row>
    <row r="3270" spans="3:24" s="3" customFormat="1">
      <c r="C3270" s="11"/>
      <c r="E3270" s="11"/>
      <c r="F3270" s="11"/>
      <c r="G3270" s="11"/>
      <c r="H3270" s="209"/>
      <c r="I3270" s="210"/>
      <c r="J3270" s="210"/>
      <c r="K3270" s="11"/>
      <c r="L3270" s="11"/>
      <c r="M3270" s="11"/>
      <c r="P3270" s="4"/>
      <c r="Q3270" s="4"/>
      <c r="R3270" s="4"/>
      <c r="S3270" s="4"/>
      <c r="T3270" s="4"/>
      <c r="U3270" s="4"/>
      <c r="V3270" s="4"/>
      <c r="W3270" s="4"/>
      <c r="X3270" s="4"/>
    </row>
    <row r="3271" spans="3:24" s="3" customFormat="1">
      <c r="C3271" s="11"/>
      <c r="E3271" s="11"/>
      <c r="F3271" s="11"/>
      <c r="G3271" s="11"/>
      <c r="H3271" s="209"/>
      <c r="I3271" s="210"/>
      <c r="J3271" s="210"/>
      <c r="K3271" s="11"/>
      <c r="L3271" s="11"/>
      <c r="M3271" s="11"/>
      <c r="P3271" s="4"/>
      <c r="Q3271" s="4"/>
      <c r="R3271" s="4"/>
      <c r="S3271" s="4"/>
      <c r="T3271" s="4"/>
      <c r="U3271" s="4"/>
      <c r="V3271" s="4"/>
      <c r="W3271" s="4"/>
      <c r="X3271" s="4"/>
    </row>
    <row r="3272" spans="3:24" s="3" customFormat="1">
      <c r="C3272" s="11"/>
      <c r="E3272" s="11"/>
      <c r="F3272" s="11"/>
      <c r="G3272" s="11"/>
      <c r="H3272" s="209"/>
      <c r="I3272" s="210"/>
      <c r="J3272" s="210"/>
      <c r="K3272" s="11"/>
      <c r="L3272" s="11"/>
      <c r="M3272" s="11"/>
      <c r="P3272" s="4"/>
      <c r="Q3272" s="4"/>
      <c r="R3272" s="4"/>
      <c r="S3272" s="4"/>
      <c r="T3272" s="4"/>
      <c r="U3272" s="4"/>
      <c r="V3272" s="4"/>
      <c r="W3272" s="4"/>
      <c r="X3272" s="4"/>
    </row>
    <row r="3273" spans="3:24" s="3" customFormat="1">
      <c r="C3273" s="11"/>
      <c r="E3273" s="11"/>
      <c r="F3273" s="11"/>
      <c r="G3273" s="11"/>
      <c r="H3273" s="209"/>
      <c r="I3273" s="210"/>
      <c r="J3273" s="210"/>
      <c r="K3273" s="11"/>
      <c r="L3273" s="11"/>
      <c r="M3273" s="11"/>
      <c r="P3273" s="4"/>
      <c r="Q3273" s="4"/>
      <c r="R3273" s="4"/>
      <c r="S3273" s="4"/>
      <c r="T3273" s="4"/>
      <c r="U3273" s="4"/>
      <c r="V3273" s="4"/>
      <c r="W3273" s="4"/>
      <c r="X3273" s="4"/>
    </row>
    <row r="3274" spans="3:24" s="3" customFormat="1">
      <c r="C3274" s="11"/>
      <c r="E3274" s="11"/>
      <c r="F3274" s="11"/>
      <c r="G3274" s="11"/>
      <c r="H3274" s="209"/>
      <c r="I3274" s="210"/>
      <c r="J3274" s="210"/>
      <c r="K3274" s="11"/>
      <c r="L3274" s="11"/>
      <c r="M3274" s="11"/>
      <c r="P3274" s="4"/>
      <c r="Q3274" s="4"/>
      <c r="R3274" s="4"/>
      <c r="S3274" s="4"/>
      <c r="T3274" s="4"/>
      <c r="U3274" s="4"/>
      <c r="V3274" s="4"/>
      <c r="W3274" s="4"/>
      <c r="X3274" s="4"/>
    </row>
    <row r="3275" spans="3:24" s="3" customFormat="1">
      <c r="C3275" s="11"/>
      <c r="E3275" s="11"/>
      <c r="F3275" s="11"/>
      <c r="G3275" s="11"/>
      <c r="H3275" s="209"/>
      <c r="I3275" s="210"/>
      <c r="J3275" s="210"/>
      <c r="K3275" s="11"/>
      <c r="L3275" s="11"/>
      <c r="M3275" s="11"/>
      <c r="P3275" s="4"/>
      <c r="Q3275" s="4"/>
      <c r="R3275" s="4"/>
      <c r="S3275" s="4"/>
      <c r="T3275" s="4"/>
      <c r="U3275" s="4"/>
      <c r="V3275" s="4"/>
      <c r="W3275" s="4"/>
      <c r="X3275" s="4"/>
    </row>
    <row r="3276" spans="3:24" s="3" customFormat="1">
      <c r="C3276" s="11"/>
      <c r="E3276" s="11"/>
      <c r="F3276" s="11"/>
      <c r="G3276" s="11"/>
      <c r="H3276" s="209"/>
      <c r="I3276" s="210"/>
      <c r="J3276" s="210"/>
      <c r="K3276" s="11"/>
      <c r="L3276" s="11"/>
      <c r="M3276" s="11"/>
      <c r="P3276" s="4"/>
      <c r="Q3276" s="4"/>
      <c r="R3276" s="4"/>
      <c r="S3276" s="4"/>
      <c r="T3276" s="4"/>
      <c r="U3276" s="4"/>
      <c r="V3276" s="4"/>
      <c r="W3276" s="4"/>
      <c r="X3276" s="4"/>
    </row>
    <row r="3277" spans="3:24" s="3" customFormat="1">
      <c r="C3277" s="11"/>
      <c r="E3277" s="11"/>
      <c r="F3277" s="11"/>
      <c r="G3277" s="11"/>
      <c r="H3277" s="209"/>
      <c r="I3277" s="210"/>
      <c r="J3277" s="210"/>
      <c r="K3277" s="11"/>
      <c r="L3277" s="11"/>
      <c r="M3277" s="11"/>
      <c r="P3277" s="4"/>
      <c r="Q3277" s="4"/>
      <c r="R3277" s="4"/>
      <c r="S3277" s="4"/>
      <c r="T3277" s="4"/>
      <c r="U3277" s="4"/>
      <c r="V3277" s="4"/>
      <c r="W3277" s="4"/>
      <c r="X3277" s="4"/>
    </row>
    <row r="3278" spans="3:24" s="3" customFormat="1">
      <c r="C3278" s="11"/>
      <c r="E3278" s="11"/>
      <c r="F3278" s="11"/>
      <c r="G3278" s="11"/>
      <c r="H3278" s="209"/>
      <c r="I3278" s="210"/>
      <c r="J3278" s="210"/>
      <c r="K3278" s="11"/>
      <c r="L3278" s="11"/>
      <c r="M3278" s="11"/>
      <c r="P3278" s="4"/>
      <c r="Q3278" s="4"/>
      <c r="R3278" s="4"/>
      <c r="S3278" s="4"/>
      <c r="T3278" s="4"/>
      <c r="U3278" s="4"/>
      <c r="V3278" s="4"/>
      <c r="W3278" s="4"/>
      <c r="X3278" s="4"/>
    </row>
    <row r="3279" spans="3:24" s="3" customFormat="1">
      <c r="C3279" s="11"/>
      <c r="E3279" s="11"/>
      <c r="F3279" s="11"/>
      <c r="G3279" s="11"/>
      <c r="H3279" s="209"/>
      <c r="I3279" s="210"/>
      <c r="J3279" s="210"/>
      <c r="K3279" s="11"/>
      <c r="L3279" s="11"/>
      <c r="M3279" s="11"/>
      <c r="P3279" s="4"/>
      <c r="Q3279" s="4"/>
      <c r="R3279" s="4"/>
      <c r="S3279" s="4"/>
      <c r="T3279" s="4"/>
      <c r="U3279" s="4"/>
      <c r="V3279" s="4"/>
      <c r="W3279" s="4"/>
      <c r="X3279" s="4"/>
    </row>
    <row r="3280" spans="3:24" s="3" customFormat="1">
      <c r="C3280" s="11"/>
      <c r="E3280" s="11"/>
      <c r="F3280" s="11"/>
      <c r="G3280" s="11"/>
      <c r="H3280" s="209"/>
      <c r="I3280" s="210"/>
      <c r="J3280" s="210"/>
      <c r="K3280" s="11"/>
      <c r="L3280" s="11"/>
      <c r="M3280" s="11"/>
      <c r="P3280" s="4"/>
      <c r="Q3280" s="4"/>
      <c r="R3280" s="4"/>
      <c r="S3280" s="4"/>
      <c r="T3280" s="4"/>
      <c r="U3280" s="4"/>
      <c r="V3280" s="4"/>
      <c r="W3280" s="4"/>
      <c r="X3280" s="4"/>
    </row>
    <row r="3281" spans="3:24" s="3" customFormat="1">
      <c r="C3281" s="11"/>
      <c r="E3281" s="11"/>
      <c r="F3281" s="11"/>
      <c r="G3281" s="11"/>
      <c r="H3281" s="209"/>
      <c r="I3281" s="210"/>
      <c r="J3281" s="210"/>
      <c r="K3281" s="11"/>
      <c r="L3281" s="11"/>
      <c r="M3281" s="11"/>
      <c r="P3281" s="4"/>
      <c r="Q3281" s="4"/>
      <c r="R3281" s="4"/>
      <c r="S3281" s="4"/>
      <c r="T3281" s="4"/>
      <c r="U3281" s="4"/>
      <c r="V3281" s="4"/>
      <c r="W3281" s="4"/>
      <c r="X3281" s="4"/>
    </row>
    <row r="3282" spans="3:24" s="3" customFormat="1">
      <c r="C3282" s="11"/>
      <c r="E3282" s="11"/>
      <c r="F3282" s="11"/>
      <c r="G3282" s="11"/>
      <c r="H3282" s="209"/>
      <c r="I3282" s="210"/>
      <c r="J3282" s="210"/>
      <c r="K3282" s="11"/>
      <c r="L3282" s="11"/>
      <c r="M3282" s="11"/>
      <c r="P3282" s="4"/>
      <c r="Q3282" s="4"/>
      <c r="R3282" s="4"/>
      <c r="S3282" s="4"/>
      <c r="T3282" s="4"/>
      <c r="U3282" s="4"/>
      <c r="V3282" s="4"/>
      <c r="W3282" s="4"/>
      <c r="X3282" s="4"/>
    </row>
    <row r="3283" spans="3:24" s="3" customFormat="1">
      <c r="C3283" s="11"/>
      <c r="E3283" s="11"/>
      <c r="F3283" s="11"/>
      <c r="G3283" s="11"/>
      <c r="H3283" s="209"/>
      <c r="I3283" s="210"/>
      <c r="J3283" s="210"/>
      <c r="K3283" s="11"/>
      <c r="L3283" s="11"/>
      <c r="M3283" s="11"/>
      <c r="P3283" s="4"/>
      <c r="Q3283" s="4"/>
      <c r="R3283" s="4"/>
      <c r="S3283" s="4"/>
      <c r="T3283" s="4"/>
      <c r="U3283" s="4"/>
      <c r="V3283" s="4"/>
      <c r="W3283" s="4"/>
      <c r="X3283" s="4"/>
    </row>
    <row r="3284" spans="3:24" s="3" customFormat="1">
      <c r="C3284" s="11"/>
      <c r="E3284" s="11"/>
      <c r="F3284" s="11"/>
      <c r="G3284" s="11"/>
      <c r="H3284" s="209"/>
      <c r="I3284" s="210"/>
      <c r="J3284" s="210"/>
      <c r="K3284" s="11"/>
      <c r="L3284" s="11"/>
      <c r="M3284" s="11"/>
      <c r="P3284" s="4"/>
      <c r="Q3284" s="4"/>
      <c r="R3284" s="4"/>
      <c r="S3284" s="4"/>
      <c r="T3284" s="4"/>
      <c r="U3284" s="4"/>
      <c r="V3284" s="4"/>
      <c r="W3284" s="4"/>
      <c r="X3284" s="4"/>
    </row>
    <row r="3285" spans="3:24" s="3" customFormat="1">
      <c r="C3285" s="11"/>
      <c r="E3285" s="11"/>
      <c r="F3285" s="11"/>
      <c r="G3285" s="11"/>
      <c r="H3285" s="209"/>
      <c r="I3285" s="210"/>
      <c r="J3285" s="210"/>
      <c r="K3285" s="11"/>
      <c r="L3285" s="11"/>
      <c r="M3285" s="11"/>
      <c r="P3285" s="4"/>
      <c r="Q3285" s="4"/>
      <c r="R3285" s="4"/>
      <c r="S3285" s="4"/>
      <c r="T3285" s="4"/>
      <c r="U3285" s="4"/>
      <c r="V3285" s="4"/>
      <c r="W3285" s="4"/>
      <c r="X3285" s="4"/>
    </row>
    <row r="3286" spans="3:24" s="3" customFormat="1">
      <c r="C3286" s="11"/>
      <c r="E3286" s="11"/>
      <c r="F3286" s="11"/>
      <c r="G3286" s="11"/>
      <c r="H3286" s="209"/>
      <c r="I3286" s="210"/>
      <c r="J3286" s="210"/>
      <c r="K3286" s="11"/>
      <c r="L3286" s="11"/>
      <c r="M3286" s="11"/>
      <c r="P3286" s="4"/>
      <c r="Q3286" s="4"/>
      <c r="R3286" s="4"/>
      <c r="S3286" s="4"/>
      <c r="T3286" s="4"/>
      <c r="U3286" s="4"/>
      <c r="V3286" s="4"/>
      <c r="W3286" s="4"/>
      <c r="X3286" s="4"/>
    </row>
    <row r="3287" spans="3:24" s="3" customFormat="1">
      <c r="C3287" s="11"/>
      <c r="E3287" s="11"/>
      <c r="F3287" s="11"/>
      <c r="G3287" s="11"/>
      <c r="H3287" s="209"/>
      <c r="I3287" s="210"/>
      <c r="J3287" s="210"/>
      <c r="K3287" s="11"/>
      <c r="L3287" s="11"/>
      <c r="M3287" s="11"/>
      <c r="P3287" s="4"/>
      <c r="Q3287" s="4"/>
      <c r="R3287" s="4"/>
      <c r="S3287" s="4"/>
      <c r="T3287" s="4"/>
      <c r="U3287" s="4"/>
      <c r="V3287" s="4"/>
      <c r="W3287" s="4"/>
      <c r="X3287" s="4"/>
    </row>
    <row r="3288" spans="3:24" s="3" customFormat="1">
      <c r="C3288" s="11"/>
      <c r="E3288" s="11"/>
      <c r="F3288" s="11"/>
      <c r="G3288" s="11"/>
      <c r="H3288" s="209"/>
      <c r="I3288" s="210"/>
      <c r="J3288" s="210"/>
      <c r="K3288" s="11"/>
      <c r="L3288" s="11"/>
      <c r="M3288" s="11"/>
      <c r="P3288" s="4"/>
      <c r="Q3288" s="4"/>
      <c r="R3288" s="4"/>
      <c r="S3288" s="4"/>
      <c r="T3288" s="4"/>
      <c r="U3288" s="4"/>
      <c r="V3288" s="4"/>
      <c r="W3288" s="4"/>
      <c r="X3288" s="4"/>
    </row>
    <row r="3289" spans="3:24" s="3" customFormat="1">
      <c r="C3289" s="11"/>
      <c r="E3289" s="11"/>
      <c r="F3289" s="11"/>
      <c r="G3289" s="11"/>
      <c r="H3289" s="209"/>
      <c r="I3289" s="210"/>
      <c r="J3289" s="210"/>
      <c r="K3289" s="11"/>
      <c r="L3289" s="11"/>
      <c r="M3289" s="11"/>
      <c r="P3289" s="4"/>
      <c r="Q3289" s="4"/>
      <c r="R3289" s="4"/>
      <c r="S3289" s="4"/>
      <c r="T3289" s="4"/>
      <c r="U3289" s="4"/>
      <c r="V3289" s="4"/>
      <c r="W3289" s="4"/>
      <c r="X3289" s="4"/>
    </row>
    <row r="3290" spans="3:24" s="3" customFormat="1">
      <c r="C3290" s="11"/>
      <c r="E3290" s="11"/>
      <c r="F3290" s="11"/>
      <c r="G3290" s="11"/>
      <c r="H3290" s="209"/>
      <c r="I3290" s="210"/>
      <c r="J3290" s="210"/>
      <c r="K3290" s="11"/>
      <c r="L3290" s="11"/>
      <c r="M3290" s="11"/>
      <c r="P3290" s="4"/>
      <c r="Q3290" s="4"/>
      <c r="R3290" s="4"/>
      <c r="S3290" s="4"/>
      <c r="T3290" s="4"/>
      <c r="U3290" s="4"/>
      <c r="V3290" s="4"/>
      <c r="W3290" s="4"/>
      <c r="X3290" s="4"/>
    </row>
    <row r="3291" spans="3:24" s="3" customFormat="1">
      <c r="C3291" s="11"/>
      <c r="E3291" s="11"/>
      <c r="F3291" s="11"/>
      <c r="G3291" s="11"/>
      <c r="H3291" s="209"/>
      <c r="I3291" s="210"/>
      <c r="J3291" s="210"/>
      <c r="K3291" s="11"/>
      <c r="L3291" s="11"/>
      <c r="M3291" s="11"/>
      <c r="P3291" s="4"/>
      <c r="Q3291" s="4"/>
      <c r="R3291" s="4"/>
      <c r="S3291" s="4"/>
      <c r="T3291" s="4"/>
      <c r="U3291" s="4"/>
      <c r="V3291" s="4"/>
      <c r="W3291" s="4"/>
      <c r="X3291" s="4"/>
    </row>
    <row r="3292" spans="3:24" s="3" customFormat="1">
      <c r="C3292" s="11"/>
      <c r="E3292" s="11"/>
      <c r="F3292" s="11"/>
      <c r="G3292" s="11"/>
      <c r="H3292" s="209"/>
      <c r="I3292" s="210"/>
      <c r="J3292" s="210"/>
      <c r="K3292" s="11"/>
      <c r="L3292" s="11"/>
      <c r="M3292" s="11"/>
      <c r="P3292" s="4"/>
      <c r="Q3292" s="4"/>
      <c r="R3292" s="4"/>
      <c r="S3292" s="4"/>
      <c r="T3292" s="4"/>
      <c r="U3292" s="4"/>
      <c r="V3292" s="4"/>
      <c r="W3292" s="4"/>
      <c r="X3292" s="4"/>
    </row>
    <row r="3293" spans="3:24" s="3" customFormat="1">
      <c r="C3293" s="11"/>
      <c r="E3293" s="11"/>
      <c r="F3293" s="11"/>
      <c r="G3293" s="11"/>
      <c r="H3293" s="209"/>
      <c r="I3293" s="210"/>
      <c r="J3293" s="210"/>
      <c r="K3293" s="11"/>
      <c r="L3293" s="11"/>
      <c r="M3293" s="11"/>
      <c r="P3293" s="4"/>
      <c r="Q3293" s="4"/>
      <c r="R3293" s="4"/>
      <c r="S3293" s="4"/>
      <c r="T3293" s="4"/>
      <c r="U3293" s="4"/>
      <c r="V3293" s="4"/>
      <c r="W3293" s="4"/>
      <c r="X3293" s="4"/>
    </row>
    <row r="3294" spans="3:24" s="3" customFormat="1">
      <c r="C3294" s="11"/>
      <c r="E3294" s="11"/>
      <c r="F3294" s="11"/>
      <c r="G3294" s="11"/>
      <c r="H3294" s="209"/>
      <c r="I3294" s="210"/>
      <c r="J3294" s="210"/>
      <c r="K3294" s="11"/>
      <c r="L3294" s="11"/>
      <c r="M3294" s="11"/>
      <c r="P3294" s="4"/>
      <c r="Q3294" s="4"/>
      <c r="R3294" s="4"/>
      <c r="S3294" s="4"/>
      <c r="T3294" s="4"/>
      <c r="U3294" s="4"/>
      <c r="V3294" s="4"/>
      <c r="W3294" s="4"/>
      <c r="X3294" s="4"/>
    </row>
    <row r="3295" spans="3:24" s="3" customFormat="1">
      <c r="C3295" s="11"/>
      <c r="E3295" s="11"/>
      <c r="F3295" s="11"/>
      <c r="G3295" s="11"/>
      <c r="H3295" s="209"/>
      <c r="I3295" s="210"/>
      <c r="J3295" s="210"/>
      <c r="K3295" s="11"/>
      <c r="L3295" s="11"/>
      <c r="M3295" s="11"/>
      <c r="P3295" s="4"/>
      <c r="Q3295" s="4"/>
      <c r="R3295" s="4"/>
      <c r="S3295" s="4"/>
      <c r="T3295" s="4"/>
      <c r="U3295" s="4"/>
      <c r="V3295" s="4"/>
      <c r="W3295" s="4"/>
      <c r="X3295" s="4"/>
    </row>
    <row r="3296" spans="3:24" s="3" customFormat="1">
      <c r="C3296" s="11"/>
      <c r="E3296" s="11"/>
      <c r="F3296" s="11"/>
      <c r="G3296" s="11"/>
      <c r="H3296" s="209"/>
      <c r="I3296" s="210"/>
      <c r="J3296" s="210"/>
      <c r="K3296" s="11"/>
      <c r="L3296" s="11"/>
      <c r="M3296" s="11"/>
      <c r="P3296" s="4"/>
      <c r="Q3296" s="4"/>
      <c r="R3296" s="4"/>
      <c r="S3296" s="4"/>
      <c r="T3296" s="4"/>
      <c r="U3296" s="4"/>
      <c r="V3296" s="4"/>
      <c r="W3296" s="4"/>
      <c r="X3296" s="4"/>
    </row>
    <row r="3297" spans="3:24" s="3" customFormat="1">
      <c r="C3297" s="11"/>
      <c r="E3297" s="11"/>
      <c r="F3297" s="11"/>
      <c r="G3297" s="11"/>
      <c r="H3297" s="209"/>
      <c r="I3297" s="210"/>
      <c r="J3297" s="210"/>
      <c r="K3297" s="11"/>
      <c r="L3297" s="11"/>
      <c r="M3297" s="11"/>
      <c r="P3297" s="4"/>
      <c r="Q3297" s="4"/>
      <c r="R3297" s="4"/>
      <c r="S3297" s="4"/>
      <c r="T3297" s="4"/>
      <c r="U3297" s="4"/>
      <c r="V3297" s="4"/>
      <c r="W3297" s="4"/>
      <c r="X3297" s="4"/>
    </row>
    <row r="3298" spans="3:24" s="3" customFormat="1">
      <c r="C3298" s="11"/>
      <c r="E3298" s="11"/>
      <c r="F3298" s="11"/>
      <c r="G3298" s="11"/>
      <c r="H3298" s="209"/>
      <c r="I3298" s="210"/>
      <c r="J3298" s="210"/>
      <c r="K3298" s="11"/>
      <c r="L3298" s="11"/>
      <c r="M3298" s="11"/>
      <c r="P3298" s="4"/>
      <c r="Q3298" s="4"/>
      <c r="R3298" s="4"/>
      <c r="S3298" s="4"/>
      <c r="T3298" s="4"/>
      <c r="U3298" s="4"/>
      <c r="V3298" s="4"/>
      <c r="W3298" s="4"/>
      <c r="X3298" s="4"/>
    </row>
    <row r="3299" spans="3:24" s="3" customFormat="1">
      <c r="C3299" s="11"/>
      <c r="E3299" s="11"/>
      <c r="F3299" s="11"/>
      <c r="G3299" s="11"/>
      <c r="H3299" s="209"/>
      <c r="I3299" s="210"/>
      <c r="J3299" s="210"/>
      <c r="K3299" s="11"/>
      <c r="L3299" s="11"/>
      <c r="M3299" s="11"/>
      <c r="P3299" s="4"/>
      <c r="Q3299" s="4"/>
      <c r="R3299" s="4"/>
      <c r="S3299" s="4"/>
      <c r="T3299" s="4"/>
      <c r="U3299" s="4"/>
      <c r="V3299" s="4"/>
      <c r="W3299" s="4"/>
      <c r="X3299" s="4"/>
    </row>
    <row r="3300" spans="3:24" s="3" customFormat="1">
      <c r="C3300" s="11"/>
      <c r="E3300" s="11"/>
      <c r="F3300" s="11"/>
      <c r="G3300" s="11"/>
      <c r="H3300" s="209"/>
      <c r="I3300" s="210"/>
      <c r="J3300" s="210"/>
      <c r="K3300" s="11"/>
      <c r="L3300" s="11"/>
      <c r="M3300" s="11"/>
      <c r="P3300" s="4"/>
      <c r="Q3300" s="4"/>
      <c r="R3300" s="4"/>
      <c r="S3300" s="4"/>
      <c r="T3300" s="4"/>
      <c r="U3300" s="4"/>
      <c r="V3300" s="4"/>
      <c r="W3300" s="4"/>
      <c r="X3300" s="4"/>
    </row>
    <row r="3301" spans="3:24" s="3" customFormat="1">
      <c r="C3301" s="11"/>
      <c r="E3301" s="11"/>
      <c r="F3301" s="11"/>
      <c r="G3301" s="11"/>
      <c r="H3301" s="209"/>
      <c r="I3301" s="210"/>
      <c r="J3301" s="210"/>
      <c r="K3301" s="11"/>
      <c r="L3301" s="11"/>
      <c r="M3301" s="11"/>
      <c r="P3301" s="4"/>
      <c r="Q3301" s="4"/>
      <c r="R3301" s="4"/>
      <c r="S3301" s="4"/>
      <c r="T3301" s="4"/>
      <c r="U3301" s="4"/>
      <c r="V3301" s="4"/>
      <c r="W3301" s="4"/>
      <c r="X3301" s="4"/>
    </row>
    <row r="3302" spans="3:24" s="3" customFormat="1">
      <c r="C3302" s="11"/>
      <c r="E3302" s="11"/>
      <c r="F3302" s="11"/>
      <c r="G3302" s="11"/>
      <c r="H3302" s="209"/>
      <c r="I3302" s="210"/>
      <c r="J3302" s="210"/>
      <c r="K3302" s="11"/>
      <c r="L3302" s="11"/>
      <c r="M3302" s="11"/>
      <c r="P3302" s="4"/>
      <c r="Q3302" s="4"/>
      <c r="R3302" s="4"/>
      <c r="S3302" s="4"/>
      <c r="T3302" s="4"/>
      <c r="U3302" s="4"/>
      <c r="V3302" s="4"/>
      <c r="W3302" s="4"/>
      <c r="X3302" s="4"/>
    </row>
    <row r="3303" spans="3:24" s="3" customFormat="1">
      <c r="C3303" s="11"/>
      <c r="E3303" s="11"/>
      <c r="F3303" s="11"/>
      <c r="G3303" s="11"/>
      <c r="H3303" s="209"/>
      <c r="I3303" s="210"/>
      <c r="J3303" s="210"/>
      <c r="K3303" s="11"/>
      <c r="L3303" s="11"/>
      <c r="M3303" s="11"/>
      <c r="P3303" s="4"/>
      <c r="Q3303" s="4"/>
      <c r="R3303" s="4"/>
      <c r="S3303" s="4"/>
      <c r="T3303" s="4"/>
      <c r="U3303" s="4"/>
      <c r="V3303" s="4"/>
      <c r="W3303" s="4"/>
      <c r="X3303" s="4"/>
    </row>
    <row r="3304" spans="3:24" s="3" customFormat="1">
      <c r="C3304" s="11"/>
      <c r="E3304" s="11"/>
      <c r="F3304" s="11"/>
      <c r="G3304" s="11"/>
      <c r="H3304" s="209"/>
      <c r="I3304" s="210"/>
      <c r="J3304" s="210"/>
      <c r="K3304" s="11"/>
      <c r="L3304" s="11"/>
      <c r="M3304" s="11"/>
      <c r="P3304" s="4"/>
      <c r="Q3304" s="4"/>
      <c r="R3304" s="4"/>
      <c r="S3304" s="4"/>
      <c r="T3304" s="4"/>
      <c r="U3304" s="4"/>
      <c r="V3304" s="4"/>
      <c r="W3304" s="4"/>
      <c r="X3304" s="4"/>
    </row>
    <row r="3305" spans="3:24" s="3" customFormat="1">
      <c r="C3305" s="11"/>
      <c r="E3305" s="11"/>
      <c r="F3305" s="11"/>
      <c r="G3305" s="11"/>
      <c r="H3305" s="209"/>
      <c r="I3305" s="210"/>
      <c r="J3305" s="210"/>
      <c r="K3305" s="11"/>
      <c r="L3305" s="11"/>
      <c r="M3305" s="11"/>
      <c r="P3305" s="4"/>
      <c r="Q3305" s="4"/>
      <c r="R3305" s="4"/>
      <c r="S3305" s="4"/>
      <c r="T3305" s="4"/>
      <c r="U3305" s="4"/>
      <c r="V3305" s="4"/>
      <c r="W3305" s="4"/>
      <c r="X3305" s="4"/>
    </row>
    <row r="3306" spans="3:24" s="3" customFormat="1">
      <c r="C3306" s="11"/>
      <c r="E3306" s="11"/>
      <c r="F3306" s="11"/>
      <c r="G3306" s="11"/>
      <c r="H3306" s="209"/>
      <c r="I3306" s="210"/>
      <c r="J3306" s="210"/>
      <c r="K3306" s="11"/>
      <c r="L3306" s="11"/>
      <c r="M3306" s="11"/>
      <c r="P3306" s="4"/>
      <c r="Q3306" s="4"/>
      <c r="R3306" s="4"/>
      <c r="S3306" s="4"/>
      <c r="T3306" s="4"/>
      <c r="U3306" s="4"/>
      <c r="V3306" s="4"/>
      <c r="W3306" s="4"/>
      <c r="X3306" s="4"/>
    </row>
    <row r="3307" spans="3:24" s="3" customFormat="1">
      <c r="C3307" s="11"/>
      <c r="E3307" s="11"/>
      <c r="F3307" s="11"/>
      <c r="G3307" s="11"/>
      <c r="H3307" s="209"/>
      <c r="I3307" s="210"/>
      <c r="J3307" s="210"/>
      <c r="K3307" s="11"/>
      <c r="L3307" s="11"/>
      <c r="M3307" s="11"/>
      <c r="P3307" s="4"/>
      <c r="Q3307" s="4"/>
      <c r="R3307" s="4"/>
      <c r="S3307" s="4"/>
      <c r="T3307" s="4"/>
      <c r="U3307" s="4"/>
      <c r="V3307" s="4"/>
      <c r="W3307" s="4"/>
      <c r="X3307" s="4"/>
    </row>
    <row r="3308" spans="3:24" s="3" customFormat="1">
      <c r="C3308" s="11"/>
      <c r="E3308" s="11"/>
      <c r="F3308" s="11"/>
      <c r="G3308" s="11"/>
      <c r="H3308" s="209"/>
      <c r="I3308" s="210"/>
      <c r="J3308" s="210"/>
      <c r="K3308" s="11"/>
      <c r="L3308" s="11"/>
      <c r="M3308" s="11"/>
      <c r="P3308" s="4"/>
      <c r="Q3308" s="4"/>
      <c r="R3308" s="4"/>
      <c r="S3308" s="4"/>
      <c r="T3308" s="4"/>
      <c r="U3308" s="4"/>
      <c r="V3308" s="4"/>
      <c r="W3308" s="4"/>
      <c r="X3308" s="4"/>
    </row>
    <row r="3309" spans="3:24" s="3" customFormat="1">
      <c r="C3309" s="11"/>
      <c r="E3309" s="11"/>
      <c r="F3309" s="11"/>
      <c r="G3309" s="11"/>
      <c r="H3309" s="209"/>
      <c r="I3309" s="210"/>
      <c r="J3309" s="210"/>
      <c r="K3309" s="11"/>
      <c r="L3309" s="11"/>
      <c r="M3309" s="11"/>
      <c r="P3309" s="4"/>
      <c r="Q3309" s="4"/>
      <c r="R3309" s="4"/>
      <c r="S3309" s="4"/>
      <c r="T3309" s="4"/>
      <c r="U3309" s="4"/>
      <c r="V3309" s="4"/>
      <c r="W3309" s="4"/>
      <c r="X3309" s="4"/>
    </row>
    <row r="3310" spans="3:24" s="3" customFormat="1">
      <c r="C3310" s="11"/>
      <c r="E3310" s="11"/>
      <c r="F3310" s="11"/>
      <c r="G3310" s="11"/>
      <c r="H3310" s="209"/>
      <c r="I3310" s="210"/>
      <c r="J3310" s="210"/>
      <c r="K3310" s="11"/>
      <c r="L3310" s="11"/>
      <c r="M3310" s="11"/>
      <c r="P3310" s="4"/>
      <c r="Q3310" s="4"/>
      <c r="R3310" s="4"/>
      <c r="S3310" s="4"/>
      <c r="T3310" s="4"/>
      <c r="U3310" s="4"/>
      <c r="V3310" s="4"/>
      <c r="W3310" s="4"/>
      <c r="X3310" s="4"/>
    </row>
    <row r="3311" spans="3:24" s="3" customFormat="1">
      <c r="C3311" s="11"/>
      <c r="E3311" s="11"/>
      <c r="F3311" s="11"/>
      <c r="G3311" s="11"/>
      <c r="H3311" s="209"/>
      <c r="I3311" s="210"/>
      <c r="J3311" s="210"/>
      <c r="K3311" s="11"/>
      <c r="L3311" s="11"/>
      <c r="M3311" s="11"/>
      <c r="P3311" s="4"/>
      <c r="Q3311" s="4"/>
      <c r="R3311" s="4"/>
      <c r="S3311" s="4"/>
      <c r="T3311" s="4"/>
      <c r="U3311" s="4"/>
      <c r="V3311" s="4"/>
      <c r="W3311" s="4"/>
      <c r="X3311" s="4"/>
    </row>
    <row r="3312" spans="3:24" s="3" customFormat="1">
      <c r="C3312" s="11"/>
      <c r="E3312" s="11"/>
      <c r="F3312" s="11"/>
      <c r="G3312" s="11"/>
      <c r="H3312" s="209"/>
      <c r="I3312" s="210"/>
      <c r="J3312" s="210"/>
      <c r="K3312" s="11"/>
      <c r="L3312" s="11"/>
      <c r="M3312" s="11"/>
      <c r="P3312" s="4"/>
      <c r="Q3312" s="4"/>
      <c r="R3312" s="4"/>
      <c r="S3312" s="4"/>
      <c r="T3312" s="4"/>
      <c r="U3312" s="4"/>
      <c r="V3312" s="4"/>
      <c r="W3312" s="4"/>
      <c r="X3312" s="4"/>
    </row>
    <row r="3313" spans="3:24" s="3" customFormat="1">
      <c r="C3313" s="11"/>
      <c r="E3313" s="11"/>
      <c r="F3313" s="11"/>
      <c r="G3313" s="11"/>
      <c r="H3313" s="209"/>
      <c r="I3313" s="210"/>
      <c r="J3313" s="210"/>
      <c r="K3313" s="11"/>
      <c r="L3313" s="11"/>
      <c r="M3313" s="11"/>
      <c r="P3313" s="4"/>
      <c r="Q3313" s="4"/>
      <c r="R3313" s="4"/>
      <c r="S3313" s="4"/>
      <c r="T3313" s="4"/>
      <c r="U3313" s="4"/>
      <c r="V3313" s="4"/>
      <c r="W3313" s="4"/>
      <c r="X3313" s="4"/>
    </row>
    <row r="3314" spans="3:24" s="3" customFormat="1">
      <c r="C3314" s="11"/>
      <c r="E3314" s="11"/>
      <c r="F3314" s="11"/>
      <c r="G3314" s="11"/>
      <c r="H3314" s="209"/>
      <c r="I3314" s="210"/>
      <c r="J3314" s="210"/>
      <c r="K3314" s="11"/>
      <c r="L3314" s="11"/>
      <c r="M3314" s="11"/>
      <c r="P3314" s="4"/>
      <c r="Q3314" s="4"/>
      <c r="R3314" s="4"/>
      <c r="S3314" s="4"/>
      <c r="T3314" s="4"/>
      <c r="U3314" s="4"/>
      <c r="V3314" s="4"/>
      <c r="W3314" s="4"/>
      <c r="X3314" s="4"/>
    </row>
    <row r="3315" spans="3:24" s="3" customFormat="1">
      <c r="C3315" s="11"/>
      <c r="E3315" s="11"/>
      <c r="F3315" s="11"/>
      <c r="G3315" s="11"/>
      <c r="H3315" s="209"/>
      <c r="I3315" s="210"/>
      <c r="J3315" s="210"/>
      <c r="K3315" s="11"/>
      <c r="L3315" s="11"/>
      <c r="M3315" s="11"/>
      <c r="P3315" s="4"/>
      <c r="Q3315" s="4"/>
      <c r="R3315" s="4"/>
      <c r="S3315" s="4"/>
      <c r="T3315" s="4"/>
      <c r="U3315" s="4"/>
      <c r="V3315" s="4"/>
      <c r="W3315" s="4"/>
      <c r="X3315" s="4"/>
    </row>
    <row r="3316" spans="3:24" s="3" customFormat="1">
      <c r="C3316" s="11"/>
      <c r="E3316" s="11"/>
      <c r="F3316" s="11"/>
      <c r="G3316" s="11"/>
      <c r="H3316" s="209"/>
      <c r="I3316" s="210"/>
      <c r="J3316" s="210"/>
      <c r="K3316" s="11"/>
      <c r="L3316" s="11"/>
      <c r="M3316" s="11"/>
      <c r="P3316" s="4"/>
      <c r="Q3316" s="4"/>
      <c r="R3316" s="4"/>
      <c r="S3316" s="4"/>
      <c r="T3316" s="4"/>
      <c r="U3316" s="4"/>
      <c r="V3316" s="4"/>
      <c r="W3316" s="4"/>
      <c r="X3316" s="4"/>
    </row>
    <row r="3317" spans="3:24" s="3" customFormat="1">
      <c r="C3317" s="11"/>
      <c r="E3317" s="11"/>
      <c r="F3317" s="11"/>
      <c r="G3317" s="11"/>
      <c r="H3317" s="209"/>
      <c r="I3317" s="210"/>
      <c r="J3317" s="210"/>
      <c r="K3317" s="11"/>
      <c r="L3317" s="11"/>
      <c r="M3317" s="11"/>
      <c r="P3317" s="4"/>
      <c r="Q3317" s="4"/>
      <c r="R3317" s="4"/>
      <c r="S3317" s="4"/>
      <c r="T3317" s="4"/>
      <c r="U3317" s="4"/>
      <c r="V3317" s="4"/>
      <c r="W3317" s="4"/>
      <c r="X3317" s="4"/>
    </row>
  </sheetData>
  <autoFilter ref="A1:R1006">
    <filterColumn colId="0">
      <filters>
        <filter val="a"/>
      </filters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12">
    <mergeCell ref="D1:M1"/>
    <mergeCell ref="K4:K5"/>
    <mergeCell ref="L4:M4"/>
    <mergeCell ref="C3:C5"/>
    <mergeCell ref="D3:D5"/>
    <mergeCell ref="L2:M2"/>
    <mergeCell ref="E3:E5"/>
    <mergeCell ref="F4:G4"/>
    <mergeCell ref="H3:J3"/>
    <mergeCell ref="K3:M3"/>
    <mergeCell ref="H4:H5"/>
    <mergeCell ref="I4:J4"/>
  </mergeCells>
  <phoneticPr fontId="0" type="noConversion"/>
  <printOptions horizontalCentered="1"/>
  <pageMargins left="0" right="0" top="0.39370078740157483" bottom="0.39370078740157483" header="0" footer="0"/>
  <pageSetup paperSize="9" scale="70" orientation="portrait" r:id="rId1"/>
  <headerFooter alignWithMargins="0"/>
  <ignoredErrors>
    <ignoredError sqref="H426:K426 H446:K446 K469:K482 H486:H523 K628:K630 K144 H146:H198 H1147:K1147 H1287:K1298 K1125:K1126 H848:H890 K848:K903 H1027:H1105 K346:K363 H347:H363 K251:K257 K508:K525 K646 H430:K430 H429 J429:K429 H1166:K1167 H1161:H1165 J1161:K1165 H1200:K1200 H1199 J1199:K1199 H1387:K1387 H1299 J1299:K1299 H1182:K1184 H1181 J1181:K1181 K189:K198 H319 K227 H1300:K1300 H461:K463 H460 J460:K460 H1202:K1207 H1201 J1201:K1201 H1222:K1224 H1221 J1221:K1221 H1302:K1306 H1301 J1301:K1301 H428:K428 H427 J427:K427 H448:K459 H447 J447:K447 K1009:K1106 K1005:K1006 H1149:K1160 H1148 J1148:K1148 H1169:K1180 H1168 J1168:K1168 H1189:K1198 H1188 J1188:K1188 H1209:K1220 H1208 J1208:K1208 H1229:K1229 H1228 J1228:K1228 K1142:K1145 K200:K225 H200:H202 K229 K231:K237 K239 K1130:K1140 K1110:K1120 K983:K989 K981 K978 K970:K975 K968 K966 K963:K964 K961 K958 K950:K955 K948 K946 K943:K944 K941 K938 K934:K935 K930:K932 K928 K905 K545:K626 K539:K543 K531:K537 K529 K527 K484:K506 I466:J466 K365:K404 H365:H406 K265:K277 K259:K262 K245 K241:K242 K146:K187 H1226:K1227 H1225 J1225:K1225 H465:K465 H464 J464:K464 K287:K290 K279:K285 H204:H220 H1186:K1187 H1185 J1185:K1185" formula="1"/>
    <ignoredError sqref="C1087 C187:C205 C226" twoDigitTextYear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F93"/>
  <sheetViews>
    <sheetView view="pageBreakPreview" zoomScale="130" zoomScaleNormal="120" zoomScaleSheetLayoutView="130" workbookViewId="0">
      <selection activeCell="C59" sqref="C59"/>
    </sheetView>
  </sheetViews>
  <sheetFormatPr defaultRowHeight="11.25"/>
  <cols>
    <col min="1" max="1" width="0.140625" style="66" customWidth="1"/>
    <col min="2" max="2" width="12" style="66" customWidth="1"/>
    <col min="3" max="3" width="68.140625" style="66" customWidth="1"/>
    <col min="4" max="4" width="8.85546875" style="66" customWidth="1"/>
    <col min="5" max="5" width="6.140625" style="66" customWidth="1"/>
    <col min="6" max="6" width="9.140625" style="66" hidden="1" customWidth="1"/>
    <col min="7" max="16384" width="9.140625" style="66"/>
  </cols>
  <sheetData>
    <row r="1" spans="2:6" ht="4.5" customHeight="1"/>
    <row r="2" spans="2:6" ht="33.75">
      <c r="B2" s="22" t="s">
        <v>302</v>
      </c>
      <c r="C2" s="22" t="s">
        <v>311</v>
      </c>
      <c r="D2" s="140" t="str">
        <f>ბალანსი!I1</f>
        <v>2026 წლის მარტი</v>
      </c>
      <c r="E2" s="143"/>
      <c r="F2" s="138"/>
    </row>
    <row r="3" spans="2:6">
      <c r="B3" s="100" t="s">
        <v>106</v>
      </c>
      <c r="C3" s="98" t="s">
        <v>159</v>
      </c>
      <c r="D3" s="147">
        <f>D4+D9+D12+D15+D18+D24+D25+D26</f>
        <v>185.65299999999999</v>
      </c>
      <c r="E3" s="149">
        <f>D3-'ასიგნებები პროგ. კლასფიკაციით'!K226</f>
        <v>0</v>
      </c>
    </row>
    <row r="4" spans="2:6">
      <c r="B4" s="100" t="s">
        <v>121</v>
      </c>
      <c r="C4" s="98" t="s">
        <v>160</v>
      </c>
      <c r="D4" s="148">
        <f>D5+D6+D7+D8</f>
        <v>13.003</v>
      </c>
      <c r="E4" s="150"/>
    </row>
    <row r="5" spans="2:6">
      <c r="B5" s="100" t="s">
        <v>182</v>
      </c>
      <c r="C5" s="98" t="s">
        <v>394</v>
      </c>
      <c r="D5" s="98">
        <f>'ასიგნებები პროგ. კლასფიკაციით'!K266</f>
        <v>7.7889999999999997</v>
      </c>
    </row>
    <row r="6" spans="2:6">
      <c r="B6" s="100" t="s">
        <v>183</v>
      </c>
      <c r="C6" s="98" t="s">
        <v>395</v>
      </c>
      <c r="D6" s="98">
        <f>'ასიგნებები პროგ. კლასფიკაციით'!K286</f>
        <v>0</v>
      </c>
    </row>
    <row r="7" spans="2:6">
      <c r="B7" s="100" t="s">
        <v>274</v>
      </c>
      <c r="C7" s="98" t="s">
        <v>396</v>
      </c>
      <c r="D7" s="98">
        <f>'ასიგნებები პროგ. კლასფიკაციით'!K306</f>
        <v>0</v>
      </c>
    </row>
    <row r="8" spans="2:6">
      <c r="B8" s="100" t="s">
        <v>443</v>
      </c>
      <c r="C8" s="98" t="s">
        <v>444</v>
      </c>
      <c r="D8" s="98">
        <f>'ასიგნებები პროგ. კლასფიკაციით'!K326</f>
        <v>5.2140000000000004</v>
      </c>
    </row>
    <row r="9" spans="2:6">
      <c r="B9" s="100" t="s">
        <v>122</v>
      </c>
      <c r="C9" s="97" t="s">
        <v>308</v>
      </c>
      <c r="D9" s="99">
        <f>D10+D11</f>
        <v>38.356999999999999</v>
      </c>
    </row>
    <row r="10" spans="2:6">
      <c r="B10" s="100" t="s">
        <v>184</v>
      </c>
      <c r="C10" s="97" t="s">
        <v>445</v>
      </c>
      <c r="D10" s="99">
        <f>'ასიგნებები პროგ. კლასფიკაციით'!K366</f>
        <v>0</v>
      </c>
    </row>
    <row r="11" spans="2:6">
      <c r="B11" s="100" t="s">
        <v>185</v>
      </c>
      <c r="C11" s="97" t="s">
        <v>400</v>
      </c>
      <c r="D11" s="99">
        <f>'ასიგნებები პროგ. კლასფიკაციით'!K386</f>
        <v>38.356999999999999</v>
      </c>
    </row>
    <row r="12" spans="2:6" s="101" customFormat="1">
      <c r="B12" s="100" t="s">
        <v>186</v>
      </c>
      <c r="C12" s="97" t="s">
        <v>67</v>
      </c>
      <c r="D12" s="99">
        <f>D13+D14</f>
        <v>96.792000000000002</v>
      </c>
    </row>
    <row r="13" spans="2:6" s="101" customFormat="1">
      <c r="B13" s="100" t="s">
        <v>187</v>
      </c>
      <c r="C13" s="97" t="s">
        <v>446</v>
      </c>
      <c r="D13" s="99">
        <f>'ასიგნებები პროგ. კლასფიკაციით'!K426</f>
        <v>74.875</v>
      </c>
    </row>
    <row r="14" spans="2:6" s="101" customFormat="1">
      <c r="B14" s="100" t="s">
        <v>188</v>
      </c>
      <c r="C14" s="97" t="s">
        <v>410</v>
      </c>
      <c r="D14" s="99">
        <f>'ასიგნებები პროგ. კლასფიკაციით'!K446</f>
        <v>21.917000000000002</v>
      </c>
    </row>
    <row r="15" spans="2:6" s="101" customFormat="1">
      <c r="B15" s="100" t="s">
        <v>189</v>
      </c>
      <c r="C15" s="97" t="s">
        <v>163</v>
      </c>
      <c r="D15" s="99">
        <f>D16+D17</f>
        <v>0</v>
      </c>
    </row>
    <row r="16" spans="2:6" s="101" customFormat="1">
      <c r="B16" s="100" t="s">
        <v>275</v>
      </c>
      <c r="C16" s="97" t="s">
        <v>403</v>
      </c>
      <c r="D16" s="99">
        <f>'ასიგნებები პროგ. კლასფიკაციით'!K486</f>
        <v>0</v>
      </c>
    </row>
    <row r="17" spans="2:6" s="101" customFormat="1">
      <c r="B17" s="100" t="s">
        <v>276</v>
      </c>
      <c r="C17" s="97" t="s">
        <v>404</v>
      </c>
      <c r="D17" s="99">
        <f>'ასიგნებები პროგ. კლასფიკაციით'!K506</f>
        <v>0</v>
      </c>
    </row>
    <row r="18" spans="2:6" s="101" customFormat="1">
      <c r="B18" s="100" t="s">
        <v>190</v>
      </c>
      <c r="C18" s="97" t="s">
        <v>309</v>
      </c>
      <c r="D18" s="99">
        <f>D19+D20+D21+D22+D23</f>
        <v>2.5009999999999999</v>
      </c>
    </row>
    <row r="19" spans="2:6" s="101" customFormat="1" ht="22.5">
      <c r="B19" s="100" t="s">
        <v>447</v>
      </c>
      <c r="C19" s="97" t="s">
        <v>448</v>
      </c>
      <c r="D19" s="99">
        <f>'ასიგნებები პროგ. კლასფიკაციით'!K546</f>
        <v>2.5009999999999999</v>
      </c>
    </row>
    <row r="20" spans="2:6" s="101" customFormat="1">
      <c r="B20" s="100" t="s">
        <v>192</v>
      </c>
      <c r="C20" s="97" t="s">
        <v>449</v>
      </c>
      <c r="D20" s="99">
        <f>'ასიგნებები პროგ. კლასფიკაციით'!K566</f>
        <v>0</v>
      </c>
    </row>
    <row r="21" spans="2:6" s="101" customFormat="1" ht="22.5">
      <c r="B21" s="100" t="s">
        <v>193</v>
      </c>
      <c r="C21" s="97" t="s">
        <v>450</v>
      </c>
      <c r="D21" s="99">
        <f>'ასიგნებები პროგ. კლასფიკაციით'!K586</f>
        <v>0</v>
      </c>
    </row>
    <row r="22" spans="2:6" s="101" customFormat="1">
      <c r="B22" s="100" t="s">
        <v>451</v>
      </c>
      <c r="C22" s="97" t="s">
        <v>310</v>
      </c>
      <c r="D22" s="99">
        <f>'ასიგნებები პროგ. კლასფიკაციით'!K606</f>
        <v>0</v>
      </c>
    </row>
    <row r="23" spans="2:6" s="101" customFormat="1">
      <c r="B23" s="100" t="s">
        <v>195</v>
      </c>
      <c r="C23" s="97" t="s">
        <v>310</v>
      </c>
      <c r="D23" s="99">
        <f>'ასიგნებები პროგ. კლასფიკაციით'!K626</f>
        <v>0</v>
      </c>
    </row>
    <row r="24" spans="2:6" s="101" customFormat="1">
      <c r="B24" s="100" t="s">
        <v>196</v>
      </c>
      <c r="C24" s="97" t="s">
        <v>279</v>
      </c>
      <c r="D24" s="99">
        <f>'ასიგნებები პროგ. კლასფიკაციით'!K646</f>
        <v>0</v>
      </c>
    </row>
    <row r="25" spans="2:6" s="101" customFormat="1">
      <c r="B25" s="100" t="s">
        <v>277</v>
      </c>
      <c r="C25" s="97" t="s">
        <v>452</v>
      </c>
      <c r="D25" s="99">
        <f>'ასიგნებები პროგ. კლასფიკაციით'!K666</f>
        <v>35</v>
      </c>
    </row>
    <row r="26" spans="2:6" ht="22.5">
      <c r="B26" s="100" t="s">
        <v>278</v>
      </c>
      <c r="C26" s="97" t="s">
        <v>453</v>
      </c>
      <c r="D26" s="151">
        <f>'ასიგნებები პროგ. კლასფიკაციით'!K686</f>
        <v>0</v>
      </c>
      <c r="E26" s="150"/>
    </row>
    <row r="27" spans="2:6">
      <c r="B27" s="67"/>
      <c r="E27" s="150"/>
    </row>
    <row r="28" spans="2:6">
      <c r="B28" s="67"/>
      <c r="E28" s="150"/>
    </row>
    <row r="29" spans="2:6">
      <c r="B29" s="67"/>
      <c r="E29" s="150"/>
    </row>
    <row r="30" spans="2:6" ht="33.75" customHeight="1">
      <c r="B30" s="6" t="s">
        <v>302</v>
      </c>
      <c r="C30" s="22" t="s">
        <v>311</v>
      </c>
      <c r="D30" s="140" t="str">
        <f>ბალანსი!I1</f>
        <v>2026 წლის მარტი</v>
      </c>
      <c r="E30" s="143"/>
      <c r="F30" s="138"/>
    </row>
    <row r="31" spans="2:6">
      <c r="B31" s="37" t="s">
        <v>107</v>
      </c>
      <c r="C31" s="22" t="s">
        <v>166</v>
      </c>
      <c r="D31" s="152">
        <f>D32+D33+D34</f>
        <v>128.697</v>
      </c>
      <c r="E31" s="149">
        <f>D31-'ასიგნებები პროგ. კლასფიკაციით'!K706</f>
        <v>0</v>
      </c>
    </row>
    <row r="32" spans="2:6">
      <c r="B32" s="37" t="s">
        <v>123</v>
      </c>
      <c r="C32" s="16" t="s">
        <v>167</v>
      </c>
      <c r="D32" s="153">
        <f>'ასიგნებები პროგ. კლასფიკაციით'!K726</f>
        <v>122.361</v>
      </c>
      <c r="E32" s="150"/>
    </row>
    <row r="33" spans="2:6">
      <c r="B33" s="37" t="s">
        <v>124</v>
      </c>
      <c r="C33" s="16" t="s">
        <v>168</v>
      </c>
      <c r="D33" s="153">
        <f>'ასიგნებები პროგ. კლასფიკაციით'!K746</f>
        <v>6.3360000000000003</v>
      </c>
      <c r="E33" s="150"/>
    </row>
    <row r="34" spans="2:6">
      <c r="B34" s="37" t="s">
        <v>126</v>
      </c>
      <c r="C34" s="16" t="s">
        <v>368</v>
      </c>
      <c r="D34" s="153">
        <f>'ასიგნებები პროგ. კლასფიკაციით'!K766</f>
        <v>0</v>
      </c>
      <c r="E34" s="150"/>
    </row>
    <row r="35" spans="2:6">
      <c r="B35" s="67"/>
      <c r="E35" s="150"/>
    </row>
    <row r="36" spans="2:6">
      <c r="B36" s="67"/>
      <c r="E36" s="150"/>
    </row>
    <row r="37" spans="2:6">
      <c r="B37" s="67"/>
      <c r="E37" s="150"/>
    </row>
    <row r="38" spans="2:6" ht="33.75">
      <c r="B38" s="6" t="s">
        <v>302</v>
      </c>
      <c r="C38" s="22" t="s">
        <v>311</v>
      </c>
      <c r="D38" s="140" t="str">
        <f>ბალანსი!I1</f>
        <v>2026 წლის მარტი</v>
      </c>
      <c r="E38" s="143"/>
      <c r="F38" s="138"/>
    </row>
    <row r="39" spans="2:6">
      <c r="B39" s="100" t="s">
        <v>108</v>
      </c>
      <c r="C39" s="98" t="s">
        <v>80</v>
      </c>
      <c r="D39" s="147">
        <f>D40+D41+D42+D43</f>
        <v>859.26499999999999</v>
      </c>
      <c r="E39" s="149">
        <f>D39-'ასიგნებები პროგ. კლასფიკაციით'!K826</f>
        <v>0</v>
      </c>
    </row>
    <row r="40" spans="2:6">
      <c r="B40" s="100" t="s">
        <v>128</v>
      </c>
      <c r="C40" s="97" t="s">
        <v>401</v>
      </c>
      <c r="D40" s="151">
        <f>'ასიგნებები პროგ. კლასფიკაციით'!K846</f>
        <v>0</v>
      </c>
      <c r="E40" s="150"/>
    </row>
    <row r="41" spans="2:6">
      <c r="B41" s="100" t="s">
        <v>129</v>
      </c>
      <c r="C41" s="97" t="s">
        <v>402</v>
      </c>
      <c r="D41" s="151">
        <f>'ასიგნებები პროგ. კლასფიკაციით'!K866</f>
        <v>0</v>
      </c>
      <c r="E41" s="150"/>
    </row>
    <row r="42" spans="2:6" s="101" customFormat="1">
      <c r="B42" s="100" t="s">
        <v>280</v>
      </c>
      <c r="C42" s="106" t="s">
        <v>472</v>
      </c>
      <c r="D42" s="151">
        <f>'ასიგნებები პროგ. კლასფიკაციით'!K886</f>
        <v>165.828</v>
      </c>
      <c r="E42" s="150"/>
    </row>
    <row r="43" spans="2:6" s="101" customFormat="1">
      <c r="B43" s="100" t="s">
        <v>478</v>
      </c>
      <c r="C43" s="49" t="s">
        <v>479</v>
      </c>
      <c r="D43" s="151">
        <f>'ასიგნებები პროგ. კლასფიკაციით'!L906</f>
        <v>693.43700000000001</v>
      </c>
      <c r="E43" s="150"/>
    </row>
    <row r="44" spans="2:6">
      <c r="B44" s="103"/>
      <c r="C44" s="104"/>
      <c r="D44" s="105"/>
      <c r="E44" s="150"/>
    </row>
    <row r="45" spans="2:6">
      <c r="B45" s="67"/>
      <c r="E45" s="150"/>
    </row>
    <row r="46" spans="2:6">
      <c r="B46" s="67"/>
      <c r="E46" s="150"/>
    </row>
    <row r="47" spans="2:6" ht="33.75">
      <c r="B47" s="6" t="s">
        <v>302</v>
      </c>
      <c r="C47" s="22" t="s">
        <v>311</v>
      </c>
      <c r="D47" s="140" t="str">
        <f>ბალანსი!I1</f>
        <v>2026 წლის მარტი</v>
      </c>
      <c r="E47" s="143"/>
      <c r="F47" s="138"/>
    </row>
    <row r="48" spans="2:6">
      <c r="B48" s="100" t="s">
        <v>109</v>
      </c>
      <c r="C48" s="98" t="s">
        <v>460</v>
      </c>
      <c r="D48" s="147">
        <f>D49+D55+D64+D65+D66+D67+D68</f>
        <v>500.18999999999994</v>
      </c>
      <c r="E48" s="150"/>
    </row>
    <row r="49" spans="2:5">
      <c r="B49" s="100" t="s">
        <v>197</v>
      </c>
      <c r="C49" s="97" t="s">
        <v>454</v>
      </c>
      <c r="D49" s="151">
        <f>D50+D54</f>
        <v>254.60799999999998</v>
      </c>
      <c r="E49" s="150"/>
    </row>
    <row r="50" spans="2:5">
      <c r="B50" s="100" t="s">
        <v>198</v>
      </c>
      <c r="C50" s="97" t="s">
        <v>455</v>
      </c>
      <c r="D50" s="151">
        <f>D51+D52+D53</f>
        <v>254.60799999999998</v>
      </c>
      <c r="E50" s="150"/>
    </row>
    <row r="51" spans="2:5" ht="28.5" customHeight="1">
      <c r="B51" s="100" t="s">
        <v>199</v>
      </c>
      <c r="C51" s="97" t="s">
        <v>456</v>
      </c>
      <c r="D51" s="151">
        <f>'ასიგნებები პროგ. კლასფიკაციით'!K985</f>
        <v>146.00099999999998</v>
      </c>
      <c r="E51" s="150"/>
    </row>
    <row r="52" spans="2:5" ht="22.5">
      <c r="B52" s="100" t="s">
        <v>200</v>
      </c>
      <c r="C52" s="97" t="s">
        <v>470</v>
      </c>
      <c r="D52" s="151">
        <f>'ასიგნებები პროგ. კლასფიკაციით'!K1027</f>
        <v>108.607</v>
      </c>
      <c r="E52" s="150"/>
    </row>
    <row r="53" spans="2:5" hidden="1">
      <c r="B53" s="100"/>
      <c r="C53" s="97"/>
      <c r="D53" s="151"/>
      <c r="E53" s="150"/>
    </row>
    <row r="54" spans="2:5" hidden="1">
      <c r="B54" s="100"/>
      <c r="C54" s="97"/>
      <c r="D54" s="151"/>
      <c r="E54" s="150"/>
    </row>
    <row r="55" spans="2:5">
      <c r="B55" s="100" t="s">
        <v>130</v>
      </c>
      <c r="C55" s="97" t="s">
        <v>509</v>
      </c>
      <c r="D55" s="151">
        <f>D56</f>
        <v>180.16800000000001</v>
      </c>
      <c r="E55" s="150"/>
    </row>
    <row r="56" spans="2:5">
      <c r="B56" s="100" t="s">
        <v>202</v>
      </c>
      <c r="C56" s="97" t="s">
        <v>312</v>
      </c>
      <c r="D56" s="151">
        <f>D57+D58+D59+D60+D61+D62+D63</f>
        <v>180.16800000000001</v>
      </c>
      <c r="E56" s="150"/>
    </row>
    <row r="57" spans="2:5">
      <c r="B57" s="100" t="s">
        <v>203</v>
      </c>
      <c r="C57" s="97" t="s">
        <v>462</v>
      </c>
      <c r="D57" s="151">
        <f>'ასიგნებები პროგ. კლასფიკაციით'!K1147</f>
        <v>40.401000000000003</v>
      </c>
      <c r="E57" s="150"/>
    </row>
    <row r="58" spans="2:5">
      <c r="B58" s="100" t="s">
        <v>204</v>
      </c>
      <c r="C58" s="97" t="s">
        <v>510</v>
      </c>
      <c r="D58" s="151">
        <f>'ასიგნებები პროგ. კლასფიკაციით'!K1167</f>
        <v>29.788</v>
      </c>
      <c r="E58" s="150"/>
    </row>
    <row r="59" spans="2:5">
      <c r="B59" s="100" t="s">
        <v>412</v>
      </c>
      <c r="C59" s="97" t="s">
        <v>463</v>
      </c>
      <c r="D59" s="151">
        <f>'ასიგნებები პროგ. კლასფიკაციით'!K1187</f>
        <v>17.521999999999998</v>
      </c>
      <c r="E59" s="150"/>
    </row>
    <row r="60" spans="2:5" s="101" customFormat="1">
      <c r="B60" s="100" t="s">
        <v>413</v>
      </c>
      <c r="C60" s="97" t="s">
        <v>465</v>
      </c>
      <c r="D60" s="151">
        <f>'ასიგნებები პროგ. კლასფიკაციით'!K1207</f>
        <v>60.499000000000002</v>
      </c>
      <c r="E60" s="150"/>
    </row>
    <row r="61" spans="2:5" s="101" customFormat="1">
      <c r="B61" s="100" t="s">
        <v>414</v>
      </c>
      <c r="C61" s="97" t="s">
        <v>464</v>
      </c>
      <c r="D61" s="151">
        <f>'ასიგნებები პროგ. კლასფიკაციით'!K1227</f>
        <v>11.058</v>
      </c>
      <c r="E61" s="150"/>
    </row>
    <row r="62" spans="2:5" s="101" customFormat="1">
      <c r="B62" s="100" t="s">
        <v>415</v>
      </c>
      <c r="C62" s="97" t="s">
        <v>466</v>
      </c>
      <c r="D62" s="151">
        <f>'ასიგნებები პროგ. კლასფიკაციით'!K1247</f>
        <v>9.1329999999999991</v>
      </c>
      <c r="E62" s="150"/>
    </row>
    <row r="63" spans="2:5" s="101" customFormat="1">
      <c r="B63" s="100" t="s">
        <v>475</v>
      </c>
      <c r="C63" s="97" t="s">
        <v>477</v>
      </c>
      <c r="D63" s="151">
        <f>'ასიგნებები პროგ. კლასფიკაციით'!K1267</f>
        <v>11.766999999999999</v>
      </c>
      <c r="E63" s="150"/>
    </row>
    <row r="64" spans="2:5" s="101" customFormat="1">
      <c r="B64" s="100" t="s">
        <v>131</v>
      </c>
      <c r="C64" s="97" t="s">
        <v>416</v>
      </c>
      <c r="D64" s="151">
        <f>'ასიგნებები პროგ. კლასფიკაციით'!K1287</f>
        <v>20</v>
      </c>
      <c r="E64" s="150"/>
    </row>
    <row r="65" spans="2:6" s="101" customFormat="1">
      <c r="B65" s="100" t="s">
        <v>417</v>
      </c>
      <c r="C65" s="97" t="s">
        <v>421</v>
      </c>
      <c r="D65" s="151">
        <f>'ასიგნებები პროგ. კლასფიკაციით'!K1307</f>
        <v>0.5</v>
      </c>
      <c r="E65" s="150"/>
    </row>
    <row r="66" spans="2:6" s="101" customFormat="1">
      <c r="B66" s="100" t="s">
        <v>418</v>
      </c>
      <c r="C66" s="97" t="s">
        <v>422</v>
      </c>
      <c r="D66" s="151">
        <f>'ასიგნებები პროგ. კლასფიკაციით'!K1327</f>
        <v>29.05</v>
      </c>
      <c r="E66" s="150"/>
    </row>
    <row r="67" spans="2:6">
      <c r="B67" s="100" t="s">
        <v>419</v>
      </c>
      <c r="C67" s="106" t="s">
        <v>513</v>
      </c>
      <c r="D67" s="151">
        <f>'ასიგნებები პროგ. კლასფიკაციით'!K1347</f>
        <v>1.84</v>
      </c>
      <c r="E67" s="150"/>
    </row>
    <row r="68" spans="2:6">
      <c r="B68" s="100" t="s">
        <v>420</v>
      </c>
      <c r="C68" s="97" t="s">
        <v>423</v>
      </c>
      <c r="D68" s="151">
        <f>'ასიგნებები პროგ. კლასფიკაციით'!K1367</f>
        <v>14.023999999999999</v>
      </c>
      <c r="E68" s="150"/>
    </row>
    <row r="69" spans="2:6">
      <c r="B69" s="67"/>
      <c r="E69" s="150"/>
    </row>
    <row r="70" spans="2:6">
      <c r="B70" s="67"/>
      <c r="E70" s="150"/>
    </row>
    <row r="71" spans="2:6">
      <c r="B71" s="67"/>
      <c r="E71" s="150"/>
    </row>
    <row r="72" spans="2:6" ht="33.75">
      <c r="B72" s="6" t="s">
        <v>302</v>
      </c>
      <c r="C72" s="22" t="s">
        <v>311</v>
      </c>
      <c r="D72" s="140" t="str">
        <f>ბალანსი!I1</f>
        <v>2026 წლის მარტი</v>
      </c>
      <c r="E72" s="143"/>
      <c r="F72" s="138"/>
    </row>
    <row r="73" spans="2:6">
      <c r="B73" s="100" t="s">
        <v>110</v>
      </c>
      <c r="C73" s="98" t="s">
        <v>175</v>
      </c>
      <c r="D73" s="147">
        <f>D74+D77</f>
        <v>604.69800000000009</v>
      </c>
      <c r="E73" s="150"/>
    </row>
    <row r="74" spans="2:6">
      <c r="B74" s="100" t="s">
        <v>132</v>
      </c>
      <c r="C74" s="97" t="s">
        <v>69</v>
      </c>
      <c r="D74" s="151">
        <f>D75+D76</f>
        <v>47.792000000000002</v>
      </c>
      <c r="E74" s="150"/>
    </row>
    <row r="75" spans="2:6">
      <c r="B75" s="100" t="s">
        <v>205</v>
      </c>
      <c r="C75" s="97" t="s">
        <v>469</v>
      </c>
      <c r="D75" s="151">
        <f>'ასიგნებები პროგ. კლასფიკაციით'!K1427</f>
        <v>47.792000000000002</v>
      </c>
      <c r="E75" s="150"/>
    </row>
    <row r="76" spans="2:6" s="101" customFormat="1">
      <c r="B76" s="100" t="s">
        <v>207</v>
      </c>
      <c r="C76" s="107" t="s">
        <v>474</v>
      </c>
      <c r="D76" s="151">
        <f>'ასიგნებები პროგ. კლასფიკაციით'!K1447</f>
        <v>0</v>
      </c>
      <c r="E76" s="150"/>
    </row>
    <row r="77" spans="2:6" ht="25.5" customHeight="1">
      <c r="B77" s="100" t="s">
        <v>133</v>
      </c>
      <c r="C77" s="97" t="s">
        <v>10</v>
      </c>
      <c r="D77" s="99">
        <f>SUM(D78:D93)</f>
        <v>556.90600000000006</v>
      </c>
    </row>
    <row r="78" spans="2:6">
      <c r="B78" s="100" t="s">
        <v>208</v>
      </c>
      <c r="C78" s="97" t="s">
        <v>457</v>
      </c>
      <c r="D78" s="99">
        <f>'ასიგნებები პროგ. კლასფიკაციით'!K1487</f>
        <v>343.70800000000003</v>
      </c>
    </row>
    <row r="79" spans="2:6" ht="22.5">
      <c r="B79" s="100" t="s">
        <v>206</v>
      </c>
      <c r="C79" s="97" t="s">
        <v>458</v>
      </c>
      <c r="D79" s="99">
        <f>'ასიგნებები პროგ. კლასფიკაციით'!K1507</f>
        <v>25.98</v>
      </c>
    </row>
    <row r="80" spans="2:6">
      <c r="B80" s="100" t="s">
        <v>209</v>
      </c>
      <c r="C80" s="97" t="s">
        <v>484</v>
      </c>
      <c r="D80" s="99">
        <f>'ასიგნებები პროგ. კლასფიკაციით'!K1527</f>
        <v>36.6</v>
      </c>
    </row>
    <row r="81" spans="2:4" ht="22.5">
      <c r="B81" s="100" t="s">
        <v>210</v>
      </c>
      <c r="C81" s="97" t="s">
        <v>511</v>
      </c>
      <c r="D81" s="99">
        <f>'ასიგნებები პროგ. კლასფიკაციით'!K1547</f>
        <v>0</v>
      </c>
    </row>
    <row r="82" spans="2:4">
      <c r="B82" s="100" t="s">
        <v>211</v>
      </c>
      <c r="C82" s="97" t="s">
        <v>90</v>
      </c>
      <c r="D82" s="99">
        <f>'ასიგნებები პროგ. კლასფიკაციით'!K1567</f>
        <v>30.9</v>
      </c>
    </row>
    <row r="83" spans="2:4">
      <c r="B83" s="100" t="s">
        <v>212</v>
      </c>
      <c r="C83" s="97" t="s">
        <v>427</v>
      </c>
      <c r="D83" s="99">
        <f>'ასიგნებები პროგ. კლასფიკაციით'!K1587</f>
        <v>7.6</v>
      </c>
    </row>
    <row r="84" spans="2:4">
      <c r="B84" s="100" t="s">
        <v>432</v>
      </c>
      <c r="C84" s="97" t="s">
        <v>512</v>
      </c>
      <c r="D84" s="99">
        <f>'ასიგნებები პროგ. კლასფიკაციით'!K1607</f>
        <v>30.55</v>
      </c>
    </row>
    <row r="85" spans="2:4">
      <c r="B85" s="100" t="s">
        <v>431</v>
      </c>
      <c r="C85" s="97" t="s">
        <v>428</v>
      </c>
      <c r="D85" s="99">
        <f>'ასიგნებები პროგ. კლასფიკაციით'!K1627</f>
        <v>78.167999999999992</v>
      </c>
    </row>
    <row r="86" spans="2:4">
      <c r="B86" s="100" t="s">
        <v>430</v>
      </c>
      <c r="C86" s="97" t="s">
        <v>459</v>
      </c>
      <c r="D86" s="99">
        <f>'ასიგნებები პროგ. კლასფიკაციით'!K1647</f>
        <v>3.4</v>
      </c>
    </row>
    <row r="87" spans="2:4">
      <c r="B87" s="100"/>
      <c r="C87" s="97"/>
      <c r="D87" s="99">
        <f>'ასიგნებები პროგ. კლასფიკაციით'!K1667</f>
        <v>0</v>
      </c>
    </row>
    <row r="88" spans="2:4" ht="26.25" customHeight="1">
      <c r="B88" s="37"/>
      <c r="C88" s="16"/>
      <c r="D88" s="34">
        <f>'ასიგნებები პროგ. კლასფიკაციით'!K1687</f>
        <v>0</v>
      </c>
    </row>
    <row r="89" spans="2:4">
      <c r="B89" s="37"/>
      <c r="C89" s="16"/>
      <c r="D89" s="34">
        <f>'ასიგნებები პროგ. კლასფიკაციით'!K1707</f>
        <v>0</v>
      </c>
    </row>
    <row r="90" spans="2:4">
      <c r="B90" s="37"/>
      <c r="C90" s="16"/>
      <c r="D90" s="34">
        <f>'ასიგნებები პროგ. კლასფიკაციით'!K1727</f>
        <v>0</v>
      </c>
    </row>
    <row r="91" spans="2:4">
      <c r="B91" s="37"/>
      <c r="C91" s="16"/>
      <c r="D91" s="34">
        <f>'ასიგნებები პროგ. კლასფიკაციით'!K1747</f>
        <v>0</v>
      </c>
    </row>
    <row r="92" spans="2:4">
      <c r="B92" s="37"/>
      <c r="C92" s="16"/>
      <c r="D92" s="34">
        <f>'ასიგნებები პროგ. კლასფიკაციით'!K1767</f>
        <v>0</v>
      </c>
    </row>
    <row r="93" spans="2:4">
      <c r="B93" s="37"/>
      <c r="C93" s="16"/>
      <c r="D93" s="34">
        <f>'ასიგნებები პროგ. კლასფიკაციით'!K1787</f>
        <v>0</v>
      </c>
    </row>
  </sheetData>
  <pageMargins left="0.7" right="0.7" top="0.75" bottom="0.75" header="0.3" footer="0.3"/>
  <pageSetup scale="72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ბალანსი</vt:lpstr>
      <vt:lpstr>შემოსავლები</vt:lpstr>
      <vt:lpstr>გრანტები და სხვა შემოსავლები</vt:lpstr>
      <vt:lpstr>ხარჯები </vt:lpstr>
      <vt:lpstr>არაფინანსური აქტივები</vt:lpstr>
      <vt:lpstr>მუხლი 10-11</vt:lpstr>
      <vt:lpstr>ფუნქციონალური</vt:lpstr>
      <vt:lpstr>ასიგნებები პროგ. კლასფიკაციით</vt:lpstr>
      <vt:lpstr>პროგრამები და ქვეპროგრამაბი</vt:lpstr>
      <vt:lpstr>პრიორტ-ის დოკუმენტის ცხრილები</vt:lpstr>
      <vt:lpstr>Sheet1</vt:lpstr>
      <vt:lpstr>'არაფინანსური აქტივები'!Print_Area</vt:lpstr>
      <vt:lpstr>ბალანსი!Print_Area</vt:lpstr>
      <vt:lpstr>'მუხლი 10-11'!Print_Area</vt:lpstr>
      <vt:lpstr>'პროგრამები და ქვეპროგრამაბი'!Print_Area</vt:lpstr>
      <vt:lpstr>'ხარჯები '!Print_Area</vt:lpstr>
      <vt:lpstr>'ასიგნებები პროგ. კლასფიკაციით'!Print_Titles</vt:lpstr>
    </vt:vector>
  </TitlesOfParts>
  <Company>MoBIL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Arusiak Mghdesian</cp:lastModifiedBy>
  <cp:lastPrinted>2026-06-23T08:34:18Z</cp:lastPrinted>
  <dcterms:created xsi:type="dcterms:W3CDTF">2012-05-08T10:35:04Z</dcterms:created>
  <dcterms:modified xsi:type="dcterms:W3CDTF">2026-06-23T08:36:57Z</dcterms:modified>
</cp:coreProperties>
</file>